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TDK\Downloads\"/>
    </mc:Choice>
  </mc:AlternateContent>
  <bookViews>
    <workbookView xWindow="0" yWindow="0" windowWidth="20490" windowHeight="7050"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s>
  <definedNames>
    <definedName name="Bejegyzes">Útmutató!$B$8:$B$11</definedName>
    <definedName name="_xlnm.Print_Area" localSheetId="1">Tantárgyleírás!$A$4:$L$61</definedName>
    <definedName name="_xlnm.Print_Area" localSheetId="0">Útmutató!$A$1:$E$17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I28" i="1" l="1"/>
  <c r="I24" i="1"/>
  <c r="I12" i="1"/>
  <c r="I11" i="1"/>
  <c r="I9" i="1"/>
  <c r="I27" i="1" l="1"/>
  <c r="I26" i="1"/>
  <c r="I21" i="1"/>
  <c r="I17" i="1"/>
  <c r="I13" i="1"/>
  <c r="I10" i="1" l="1"/>
  <c r="I18" i="1" l="1"/>
  <c r="I15" i="1"/>
  <c r="I20" i="1" l="1"/>
  <c r="I19" i="1"/>
  <c r="I16" i="1"/>
  <c r="I8" i="1"/>
  <c r="I6" i="1" l="1"/>
  <c r="I61" i="1" l="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22" i="1"/>
  <c r="I4" i="1"/>
</calcChain>
</file>

<file path=xl/sharedStrings.xml><?xml version="1.0" encoding="utf-8"?>
<sst xmlns="http://schemas.openxmlformats.org/spreadsheetml/2006/main" count="379" uniqueCount="293">
  <si>
    <t>Tantárgy kódja</t>
  </si>
  <si>
    <t>A kialakítandó kompetenciák leírása</t>
  </si>
  <si>
    <t xml:space="preserve">Tantágy neve </t>
  </si>
  <si>
    <t>Tantárgy angol  neve</t>
  </si>
  <si>
    <t>A kialakítandó kompetenciák angol nyelvű leírása</t>
  </si>
  <si>
    <t>Félévi követelmény angol nyelven</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</si>
  <si>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</si>
  <si>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</si>
  <si>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</si>
  <si>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</si>
  <si>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</si>
  <si>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</si>
  <si>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</si>
  <si>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</si>
  <si>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</si>
  <si>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</si>
  <si>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</si>
  <si>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</si>
  <si>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</si>
  <si>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</si>
  <si>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</si>
  <si>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</si>
  <si>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</si>
  <si>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</si>
  <si>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</si>
  <si>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</si>
  <si>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</si>
  <si>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</si>
  <si>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</si>
  <si>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</si>
  <si>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</si>
  <si>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</si>
  <si>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</si>
  <si>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</si>
  <si>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</si>
  <si>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tanárképzésben megszerezhető tanári tudás, képességek, attitűd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</si>
  <si>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</si>
  <si>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</si>
  <si>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</si>
  <si>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</si>
  <si>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</si>
  <si>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</si>
  <si>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</si>
  <si>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</si>
  <si>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OT1001</t>
  </si>
  <si>
    <t>Fizikai alapismeretek</t>
  </si>
  <si>
    <t>Fundamentals of  physics</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</si>
  <si>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</si>
  <si>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</si>
  <si>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Tudás: 
Rendelkezik rendszerszerű alapvető természettudományos ismeretekkel. Ismeri és alkalmazni tudja a fizika alapvető törvényeit és összefüggéseit a a mindennapi élet különböző területein.
Képesség: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Attitűd: 
Nyitott a természettudományos kutatási eredmények megismerésére, a szakmai együttműködésre. Nyitott az új ismeretek befogadására, tanulásra és művelődésre.</t>
  </si>
  <si>
    <t>Knowledge: 
Students have a systematic basic knowledge of science. They understand the laws of physics and are able to use their knowledge in different fields of the everyday life.
Ability: 
Students are capable of recognizing and integrating relationships between physics and other science areas. They are capable of using basic examination methods and instruments and of evaluating results. Students are familiar with fundamentals of traffic and houshold instruments.
Attitude: 
Students are open to learning about new scientific discoveries and to collaboration with others. They are open to receiving new ideas and to self-improvement.</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</si>
  <si>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</si>
  <si>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Általános kémia 1.</t>
  </si>
  <si>
    <t>General Chemistry 1.</t>
  </si>
  <si>
    <t>A kémia tárgya. A kémia és a természettudományok. A kémia szerepe a társadalomban. A kémia tudomány kialakulása. Kémiai alapfogalmak, sztöchiometria (atom-és molekulatömeg, kémiai anyagmennyiség, elemek és vegyületek elnevezése, jelölése, a kémiai egyenlet). Az anyagszerkezet alapjai. (Atomok elektronszerkezete, atommodellek. A periódusos rendszer. A kémiai kötések, kristályrácsok szerkezete.) A kémiai reakciók csoportosítása. Egy- és többkomponensű anyagi halmazok típusai, tulajdonságai, változásai. A termokémia alapjai. A kémiai reakciók sebessége. Kémiai egyensúlyok. (Sav-bázis egyensúlyok, sav-bázis elméletek, a pH számítás. Heterogén egyensúlyok. Komplex egyensúlyok.) Redoxireakciók, egyenletrendezés alapelvei. Elektrokémia (galvánelemek, elektrolízis). Kolloidika.</t>
  </si>
  <si>
    <t>The subject of chemistry. Chemistry and the natural sciences. The role of chemistry in society. The development of the science of chemistry. Basic chemical concepts, stoichiometry (atomic and molecular weight, amount of chemical substances, names and designations of elements and compounds, chemical equation). Basics of material structure. (Electronic structure of atoms, atomic models. The periodic table. The structure of chemical bonds, crystal lattices.)  Types of chemical reactions. Types, properties and changes of one- and multicomponent systems. Basics of thermochemistry. Speed of chemical reactions. Chemical equilibria. (Acid-base equilibria, acid-base theories, pH calculation. Heterogeneous equilibria. Complex equilibria.) Redox reactions, principles of equation. Electrochemistry (galvanic cells, electrolysis). Colloidics.</t>
  </si>
  <si>
    <t xml:space="preserve">Tudás: Ismeri a kémia alapvető fogalmait, törvényszerűségeit, alapvető módszereit. Ismeri az atomok, molekulák, ionok szerkezetét, képes értelmezni a fizikai és kémiai tulajdonságok alakulását szerkezeti megfontolások alapján. Megfelelő ismeretekkel bír a kémiai kötések természetéről, kialakulásáról. Ismeri a fizikai és kémiai átalakulások főbb jellemzőit. Ismeri a sztöchiometria alapvető törvényeit.
Ismeri a kémia tudományos eredményein alapuló, az atomok és molekulák szerkezetére, a kémiai kötés kialakulására vonatkozó legfontosabb igazolt elméleteket, modelleket. 
Képességek: Képes a megadott részecske/makroszkópikus anyag anyagszerkezetét és az abból levezethető tulajdonságokat meghatározni. Jellemezni tudja egy fizikai és kémiai átalakulás minőségi, mennyiségi és energetikai viszonyait. Csoportosítani tudja a kémiai folyamatokat.
Érti a természeti és az ezekkel összefüggésben lévő antropogén kémiai folyamatokat, képes az azokkal kapcsolatos adatgyűjtésre, az adatok feldolgozására és gyakorlati problémák megoldására. Ismeri és használja a szükséges kémiai szakirodalmat. 
Attitűd: Nyitott arra, hogy a kémiai jelenségeket felismerje és elemezze, megfigyelés alapján képes legyen azokat értelmezni.
Nyitott a kémia aktuális tudományos eredményeinek befogadására.
</t>
  </si>
  <si>
    <t xml:space="preserve">Knowledge: Students know the basic concepts, laws and basic methods of chemistry. They know the structure of atoms, molecules, ions, are able to interpret the evolution of physical and chemical properties based on structural considerations. They have adequate knowledge of the nature and formation of chemical bonds. They know the main characteristics of physical and chemical transformations. They know the basic laws of stoichiometry. They know the most important proven theories and models based on the scientific results of chemistry, the structure of atoms and molecules and the formation of chemical bonds.
Skills: Students are able to determine the material structure of a given particle / macroscopic material and the properties that can be derived from it. They can characterize the qualitative, quantitative and energetic conditions of a physical and chemical transformation. They can group chemical processes.
They understand the natural and related anthropogenic chemical processes, are able to collect data related to them, process data and solve practical problems. They know and use the necessary chemical literature.
Attitude: Students are open to recognizing and analyzing chemical phenomena and being able to interpret them based on observation.
They are open to accommodating current scientific findings in chemistry.
</t>
  </si>
  <si>
    <t>vizsgára bocsátás feltétele: a félév közbeni és/vagy félév végi zárthelyi dolgozat 50%-os teljesítése
A kollokvium típusa: szóbeli és írásbeli</t>
  </si>
  <si>
    <t>requirement(s) for admission to examination: 50% evaluation of the mid-term test and / or end-term tests
Type of colloquium: oral and written</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</si>
  <si>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</si>
  <si>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</si>
  <si>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</si>
  <si>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</si>
  <si>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</si>
  <si>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</si>
  <si>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</si>
  <si>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</si>
  <si>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t xml:space="preserve">Szervetlen kémia 1. </t>
  </si>
  <si>
    <t xml:space="preserve">Inorganic Chemistry 1 </t>
  </si>
  <si>
    <t>Általános kémia 2.</t>
  </si>
  <si>
    <t>General chemistry 2.</t>
  </si>
  <si>
    <t>Az alapfogalmak (vegyjel, képlet, anyagmennyiség, relatív- és moláris tömeg).Sztöchiometriai számítási feladatok. A fontosabb koncentrációegységek ismerete és alkalmazása koncentrációszámítási feladatokban. Kémiai egyenletek rendezése. A gáztörvények. Entalpiadiagramok szerkesztése. Standard képződési entalpiák és kötési energiák alkalmazása kémiai problémák megoldására. A standard elektródpotenciálok felhasználása oxidációs és redukciós félreakciók, oxidálószerek, redukálószerek, redoxi reakciók spontaneitásának megállapítására. A Nernst képlet alkalmazása. Az elektrolízis elektródfolyamatainak gyakorlása.</t>
  </si>
  <si>
    <t>Basic concepts (chemical symbol, formula, amount of material, relative and molar mass). Stoichiometric calculation tasks. Knowledge and application of major concentration units in concentration calculation tasks. Sorting chemical equations. The gas laws. Edit enthalpy diagrams. Application of standard formation enthalpies and binding energies to solve chemical problems. Use of standard electrode potentials to determine the spontaneity of oxidation and reduction half-reactions, oxidizing agents, reducing agents, redox reactions. Application of the Nernst formula. Practice of electrode processes in electrolysis.</t>
  </si>
  <si>
    <t xml:space="preserve">Tudás:Ismeri a koncentráció-, sztöchiometriai és pH-számolással kapcsolatos fogalmakat, összefüggéseket, alapvető törvényszerűségeket. Ismeri és alkalmazza az egyenletrendezés szabályait. Ismeri a kémia alapvető kvalitatív és kvantitatív összefüggéseit, törvényszerűségeit, és az ezekre alapozott alapvető
kémiai módszereket. Rendelkezik azokkal a kémiai alapismeretekkel, amelyek lehetővé teszik az alapvető kémiai reakciók leírását, az erre épülő gyakorlat elemeinek megismerését, az ismeretek rendszerezését.
Anyanyelvén tisztában van a természeti folyamatokat megnevező fogalomrendszerrel és terminológiával
Képességek: Képes koncentráció-, sztöchiometriai és pH-számolással kapcsolatos feladatok megoldására, egyenletek rendezésére. Képes a megszerzett elméleti ismereteit a kémia más területein, illetve a laboratóriumi munka során alkalmazni. Képes kémiai számítási ismereteinek kibővítésére/továbbfejlesztésére.
Képes a természeti és antropogén kémiai folyamatokkal kapcsolatos törvényszerűségek ismeretében gyakorlati problémák megoldására.
Attitűd: Nyitott arra, hogy az általános a kémiai számítások és egyenletrendezés területén új ismereteket szerezzen és felismerje az ismeretek hibás alkalmazását.
Nyitott arra, hogy megszerzett ismereteit bővítse.
</t>
  </si>
  <si>
    <t xml:space="preserve">Knowledge: Students are familiar with the concepts, connections and basic laws related to concentration, stoichiometry and pH calculations. They know and apply the rules of equation sorting. They know the basic qualitative and quantitative relations and regularities of chemistry, and the basic
chemical methods. They have the basic knowledge of chemistry, which makes it possible to describe the basic chemical reactions, to get to know the elements of the practice based on it, to systematize the knowledge.
In their native language, they are familiar with the conceptual system and terminology that designates natural processes
Skills: Students are able to solve problems related to concentration, stoichiometry and pH calculations, to solve equations. They are able to apply the acquired theoretical knowledge in other fields of chemistry and in laboratory work. They are able to expand / improve their knowledge of chemical computation.
They are able to solve practical problems by knowing the laws related to natural and anthropogenic chemical processes.
Attitude: Students are open to gaining new knowledge in the field of general chemical calculations and ordering and recognizing the misapplication of knowledge.
They are open to expanding their acquired knowledge.
</t>
  </si>
  <si>
    <t xml:space="preserve">Szervetlen kémia 2. </t>
  </si>
  <si>
    <t xml:space="preserve">Inorganic Chemistry 2 </t>
  </si>
  <si>
    <t xml:space="preserve">Analitikai kémia 1. </t>
  </si>
  <si>
    <t>Analytical Chemistry 1.</t>
  </si>
  <si>
    <t>Fizikai kémia 1.</t>
  </si>
  <si>
    <t>Physical chemistry 1.</t>
  </si>
  <si>
    <t>A tökéletes és reális gázok tulajdonságai, törvényei. A kinetikus gázelmélet alapjai. A termodinamika első főtétele. A belsőenergia- és entalpiaváltozások. A termodinamika második főtétele. Az entrópia. A termodinamika harmadik főtétele. Termikus folyamatok hatásfoka. A szabadenergia és szabadentalpia. Nyílt rendszerek és az összetétel. Tiszta anyagok fizikai átalakulásai. Fázisdiagramok. Fázisstabilitás és fázisátmenet. Egyszerű elegyek termodinamikai leírása, változásai, illékony folyadékok elegyei. Reális elegyek, oldatok. A fázistörvény. Többkomponensű rendszerek fázisdiagramjai. Kémiai potenciál, a kémiai reakciók iránya. Spontán kémiai reakciók. A kémiai egyensúly. A Le Chatelier elv.</t>
  </si>
  <si>
    <t>Properties and laws of perfect and real gases. Basics of kinetic gas theory. The first law of thermodynamics. Changes in internal energy and enthalpy. The second law of thermodynamics. Entropy. The third law of thermodynamics. Efficiency of thermal processes. Free energy and free enthalpy. Open systems and composition. Physical transformations of pure substances. Phase diagrams. Phase stability and phase transition. Thermodynamic description of simple mixtures, changes, mixtures of volatile liquids. Real mixtures, solutions. The phase rule.. Phase diagrams of multicomponent systems. Chemical potential, direction of chemical reactions. Spontaneous chemical reactions. Chemical equilibrium. The Le Chatelier principle.</t>
  </si>
  <si>
    <t>Tudás:A hallgató rendelkezik azokkal a matematikai, fizikai, és fizikai-kémiai ismeretekkel, amelyek révén tájékozódni tud a fizikai kémia tárgyalt területein. Ismeri a klasszikus kémiai termodinamikai leírásmód alapjait. Ismeri a legfontosabb fizikai-kémiai módszerek elvét és gyakorlati alkalmazhatóságukat Rendelkezik azokkal a kémiai ismeretekkel, amelyek lehetővé teszik az alapvető kémiai reakciók leírását, az erre épülő gyakorlat elemeinek megismerését, az ismeretek rendszerezését. Birtokában van annak a tudásnak, amelynek alkalmazása szükséges természeti folyamatok, természeti erőforrások, élő és élettelen rendszerek kémiai vonatkozású alapvető gyakorlati problémáinak megoldásához. Anyanyelvén tisztában van a természeti folyamatokat megnevező fogalomrendszerrel és terminológiával.
Képességek: Képes alkalmazni a korábbi matematikai, fizikai és általános kémiai ismereteit a rendszerek fizikai-kémiai leírására. Tudja alkalmazni a gyakorlatban (laborban, illetve számolási szemináriumon) a tantárgy tanulásakor megszerzett ismereteket, fogalmakat, összefüggéseket. A megszerzett tudás birtokában képes a természeti és antropogén kémiai folyamatokkal kapcsolatos törvényszerűségek ismeretében a gyakorlati problémák önálló megoldására.
Attitűd: A hallgató nyitott arra, hogy megfelelő és átfogó fizikai-kémiai alaptudást sajátítson el, szilárd elméleti alapjai a fizikai kémia területén hozzásegítik ahhoz, hogy a szakmai feladatait pontosan, hatékonyan végezze. Nyitott a szakmai eszmecserére mind a kémiai szakterületen, mind a kapcsolódó területeken dolgozó szakemberekkel. Hitelesen képviseli a természettudományos világnézetet, és közvetíteni tudja azt a szakmai és nem szakmai közönség felé.</t>
  </si>
  <si>
    <t xml:space="preserve">Knowledge: Students have the knowledge of mathematics, physics, and physicochemistry through which they can become familiar with the areas discussed in physical chemistry. They know the basics of the classical chemical thermodynamic description method. They know the principle of the most important physico-chemical methods and their practical applicability. They possess the knowledge needed to solve the basic practical problems of chemically related processes in natural processes, natural resources, living and inanimate systems. In their native language, they are familiar with the conceptual system and terminology that designates natural processes.
Skills: Students are able to apply their prior knowledge of mathematics, physics, and general chemistry to the physicochemical description of systems. They can apply the knowledge, concepts and connections acquired during the study of the subject in practice (in a laboratory or in a calculation seminar). With the acquired knowledge, they are able to solve practical problems independently, knowing the laws related to natural and anthropogenic chemical processes.
Attitude: Students are open to acquiring appropriate and comprehensive basic knowledge of physicochemistry, and their solid theoretical foundations in the field of physical chemistry help them to perform their professional tasks accurately and efficiently. They are open to professional discussions with professionals working in both the chemical and related fields. They authentically represent the worldview of science and can convey it to professional and non-professional audiences.
</t>
  </si>
  <si>
    <t xml:space="preserve">Ajánlott irodalom:
1. P. W. Atkins: Fizikai kémia I-II-III. (Tankönyvkiadó, Budapest, 2002)
2. László K., Grofcsik A., Kállay M., Kubinyi M.: Fizikai kémia I. – Kémiai termodinamika
(http://www.interkonyv.hu/konyvek/Fizikai%20kémia%20I.%20–%20Kémiai%20termodinamika)
3. Zrínyi Miklós: A fizikai kémia alapjai, Semmelweis Kiadó, Budapest, 2015. (http://real.mtak.hu/30641/)
</t>
  </si>
  <si>
    <t>Szerves kémia 2.</t>
  </si>
  <si>
    <t>Analytical Chemistry 2.</t>
  </si>
  <si>
    <t>Fizikai kémia 2.</t>
  </si>
  <si>
    <t>Physical chemistry 2.</t>
  </si>
  <si>
    <t>Egyensúlyi elektrokémia. Ionok termodinamikai sajátosságai oldatokban, a Debye-Hückel elmélet. Elektrolitok áramvezetése. Elektrokémiai cellák, elektródok. Dinamikus elektrokémia. Elektródfolyamatok. Elektrokémiai rendszerek. Korrózió. Transzport folyamatok. Reakciókinetika. A sebességi egyenletek meghatározása, integrált sebességi egyenletek. Elemi reakciók. Steady-State közelítés, előegyensúly. Összetett reakciók kinetikája. Ütközési elmélet. Molekuláris dinamika. Aktivált komplex elmélete. Katalízis. Nem termikus aktiválás.</t>
  </si>
  <si>
    <t>Equilibrium electrochemistry. Thermodynamic properties of ions in solutions, Debye-Hückel theory. Conduction of electrolytes. Electrochemical cells, electrodes. Dynamic electrochemistry. Electrode processes. Electrochemical systems. Corrosion. Transport processes. Reaction kinetics. Definition of velocity equations, integrated velocity equations. Elemental reactions. Steady-State approximation, pre-balance. Kinetics of complex reactions. Collision theory. Molecular dynamics. Activated complex theory. Catalysis. Non-thermal activation.</t>
  </si>
  <si>
    <t>Tudás: A hallgató birtokában van azoknak a matematikai, fizikai, és fizikai-kémiai ismereteknek, amelyek révén tájékozódni tud a fizikai kémia tárgyalt területein. Ismeri az elektrokémia alapvető törvényeit. Ismeri a reakciókinetika alapvető összefüggéseit.
Képességek:Érti az elektrokémiában és a reakciókinetikában használt fogalmak jelentését. Alkalmazni tudja a megszerzett matematikai, fizikai és általános kémiai ismereteit a rendszerek fizikai-kémiai leírására. Tudja alkalmazni a gyakorlatban (laborban, illetve számolási szemináriumon) a tantárgy tanulásakor megszerzett ismereteket, fogalmakat, összefüggéseket.
Attitűd: A hallgató nyitott arra, hogy megfelelő és átfogó fizikai-kémiai alaptudást sajátítson el, szilárd elméleti alapjai a fizikai kémia területén hozzásegítik ahhoz, hogy a szakmai feladatait pontosan, hatékonyan végezze. Nyitott a szakmai eszmecserére mind a kémiai szakterületen, mind a kapcsolódó területeken dolgozó szakemberekkel. Hitelesen képviseli a természettudományos világnézetet, és közvetíteni tudja azt a szakmai és nem szakmai közönség felé.</t>
  </si>
  <si>
    <t xml:space="preserve">Knowledge: Students possess the mathematical, physical, and physicochemical knowledge through which they can become familiar with the areas of physical chemistry discussed. They know the basic laws of electrochemistry. They know the basic relationships of reaction kinetics.
Skills: Students can understand the meaning of the terms used in electrochemistry and reaction kinetics. They can apply their acquired mathematical, physical and general chemical knowledge to the physico-chemical description of systems. They can apply the knowledge, concepts and connections acquired during the study of the subject in practice (in a laboratory or in a calculation seminar).
Attitude: Students are open to acquiring appropriate and comprehensive basic knowledge of physicochemistry, and their solid theoretical foundations in the field of physical chemistry help them to perform their professional tasks accurately and efficiently. They are open to professional discussions with professionals working in both the chemical and related fields. They authentically represent the worldview of science and can convey it to professional and non-professional audiences.
</t>
  </si>
  <si>
    <t xml:space="preserve">Ajánlott irodalom:
1. P. W. Atkins: Fizikai kémia I-II-III. (Tankönyvkiadó, Budapest, 2002)
2. Kiss L.: Bevezetés az elektrokémiába. Nemzeti Tankönyvkiadó: 1997.
3. M. J. Pilling, P. W. Seakins: Reakciókinetika. Nemzeti Tankönyvkiadó. Budapest, 1997.
</t>
  </si>
  <si>
    <t>Ionerősség, aktivitási koefficiens számítása. Feladatok az oldhatósági szorzatra. Az elektródpotenciállal, elektromotoros erővel, elektrolízissel kapcsolatos feladatok. Reakciósebesség megadása. Kezdeti sebességek módszere. Első és másodrendű reakciók sebességi állandóinak grafikus meghatározása. Első és másodrendű reakciók felezési idejének grafikus meghatározása. Arrhenius paraméterek grafikus meghatározása. Steady-State közelítés és előegyensúly alkalmazás. Láncreakcióval kapcsolatos feladatok. Sztérikus faktor meghatározása. Aktiválási termodinamikai függvényekkel kapcsolatos feladatok.</t>
  </si>
  <si>
    <t>Calculation of ionic strength, activity coefficient. Problems for the solubility product. Tasks related to electrode potential, electromotive force, electrolysis. Specify reaction rate. Method of initial rates. Graphical determination of rate constants of first and second order reactions. Graphical determination of the half - life of first - and second - order reactions. Graphical determination of Arrhenius parameters. Steady-State approximation and pre-balance application. Chain reaction tasks. Determination of steric factor. Tasks related to activation thermodynamic functions.</t>
  </si>
  <si>
    <t xml:space="preserve">Tudás:Ismeri a fizikai kémia alapvető kvalitatív és kvantitatív összefüggéseit, törvényszerűségeit, és az ezekre alapozott alapvető kémiai módszereket. A hallgató olyan matematikai, fizikai, és fizikai-kémiai ismeretekkel rendelkezik, amelyek révén tájékozódni tud a fizikai kémia tárgyalt területein és feladatokat tud megoldani. Megismeri a kémiai termodinamikai leírásmód alapjait, a klasszikus termodinamikát. Anyanyelvén tisztában van a természeti folyamatokat megnevező fogalomrendszerrel és terminológiával.
Képességek: Tisztában van az előadásokon előforduló/használt fogalmak jelentésével. Tudja alkalmazni a korábbi matematikai, fizikai és általános kémiai ismereteit a rendszerek fizikai-kémiai leírására. Tudja alkalmazni a gyakorlatban (laborban, illetve számolási szemináriumon) a tantárgy tanulásakor megszerzett ismereteket, fogalmakat, összefüggéseket. Képes a természettudományi elméletek, paradigmák és elvek (ezen belül elsősorban a kémia területét érintő elméletek és alapelvek) gyakorlati alkalmazására, különböző fizikai kémiai számítási feladatok megoldására. A fizikai kémia területen szerzett tudása alapján képes a szakjával adekvát egyszerűbb kémiai jelenségek laboratóriumi körülmények között történő megvalósítására, mérésekkel történő bemutatására, igazolására.
Attitűd: A hallgató a megfelelő és átfogó fizikai-kémiai alaptudás elsajátításával, szilárd elméleti és gyakorlati alapokkal a fizikai kémia területén nyitott arra, hogy a szakmai feladatait felelősséggel, pontosan és hatékonyan végezze. Nyitott a fizikai kémia területén a folyamatosan megújuló ismeretek befogadására.  </t>
  </si>
  <si>
    <t xml:space="preserve">Knowledge: Students are familiar with the basic qualitative and quantitative relationships and laws of physical chemistry, and the basic chemical methods based on them. Students have knowledge of mathematics, physics, and physicochemistry through which they can become familiar with the areas of physical chemistry discussed and solve problems. They get to know the basics of chemical thermodynamic description, classical thermodynamics. In their native language, they are familiar with the conceptual system and terminology that designates natural processes.
Skills: Students are aware of the meaning of terms used / used in lectures. They can apply their previous knowledge of mathematics, physics and general chemistry to the physico-chemical description of systems. They can apply the knowledge, concepts and connections acquired during the study of the subject in practice (in a laboratory or in a calculation seminar). They are able to apply the theories, paradigms and principles of science (including theories and principles in the field of chemistry) in practice, to solve various physicochemical calculation problems. Based on their knowledge in the field of physical chemistry, they are able to implement simpler chemical phenomena in laboratory conditions, to demonstrate and verify them by measurements.
Attitude: By acquiring appropriate and comprehensive basic knowledge of physicochemistry, students are open to performing their professional duties responsibly, accurately, and efficiently with a solid theoretical and practical foundation. They are open to embracing ever-evolving knowledge in the field of physical chemistry.
</t>
  </si>
  <si>
    <t xml:space="preserve">1. P. W. Atkins: Fizikai kémia I.-III. Megoldások (Tankönyvkiadó, Budapest, 2002)
2. Grofcsik A., Kubinyi M., Martin A., Molnár Jné, Parlagh Gy.: Fizikai kémiai számítások I., Műegyetemi Kiadó, Budapest, 1997.
</t>
  </si>
  <si>
    <t>Alkalmazott kémia 1.</t>
  </si>
  <si>
    <t>Applied Chemistry 1</t>
  </si>
  <si>
    <t>OKE1113</t>
  </si>
  <si>
    <t>Atom- és magfizika</t>
  </si>
  <si>
    <t>Atomic Physics</t>
  </si>
  <si>
    <t>Biokémia</t>
  </si>
  <si>
    <t>Biochemistry</t>
  </si>
  <si>
    <t>Ásványtan</t>
  </si>
  <si>
    <t>Minerology</t>
  </si>
  <si>
    <t xml:space="preserve">Azoknak a kristálytani alapfogalmaknak, ásványoknak és ipari ásványi nyersanyagoknak
az ismertetése, amelyek az alapozó tantárgyak anyagának kiegészítéséhez szükségesek.
Kristályszerkezettan, kristályalaktan. A kristályrendszerek és kristályosztályok. Az
ásvány fogalma. Ásványrendszertan. A rendszerezés alapelvei. Az egyes osztályok
általános jellemzése. Kőzettan. A kőzettan fogalma. A Föld szerkezete. A kőzetek keletkezése és csoportosítása. Az elemek geokémiai csoportosítása. Az ásványok és kőzetek
bányászatának és felhasználásának környezeti vonatkozásai.
</t>
  </si>
  <si>
    <t>The aim of the course is to show the structure and function of crystals, minerals and rocks. It is important that the students know fundamentals of mineralogy and learn other subjects too. Scientific study of chemical structure, crystal structure, and physical properties of minerals. Processes of mineral origin and formation, classification of minerals, their geographical distribution, as well as their utilization and environmental effects.</t>
  </si>
  <si>
    <t xml:space="preserve">Rendelkezik  a sajátosan  interidiszciplináris környezettudomány alkotó műveléséhez szükséges tudományterületeken (biológia, fizika, ásványtan, kémia, valamint matematika és informatika) stabil, dinamikusan felhasználható alaptudással.                                                                                                        Ismeri a környezetben  lejátszódó fizikai, kémiai, minerológiai és biológiai folyamatok közötti összefüggéseket.                                                                                        </t>
  </si>
  <si>
    <t>Students have a stable, dynamically applicable basic knowledge in the fields of science (biology, physics, mineralogy, chemistry, mathematics and informatics) necessary for the creative cultivation of multidisciplinary environmental science. Students know the relationships between the physical, chemical, minerological and biological processes in the environment.</t>
  </si>
  <si>
    <t>2 zárthelyi dolgozat 50%-os teljesítése</t>
  </si>
  <si>
    <t>Kiss Ferenc, Szalai Mihály: Környezeti ásványtan (2009): http://asvanytan.nyf.hu/
Bérczi Szaniszló: Kristályoktól bolygótestekig. 1991.
Frank Rutley: Elements of mineralogy. 1988.
Bodnár László: Ásványhatározó. 1987.</t>
  </si>
  <si>
    <t>OKE1122</t>
  </si>
  <si>
    <t>Tudomány- és környezettörténet</t>
  </si>
  <si>
    <t>Hystory of Science and Environmenal</t>
  </si>
  <si>
    <t>Anyagtudomány 1.</t>
  </si>
  <si>
    <t>Az analitikai kémia feladatai, jelentősége és módszerei. Az analitikai jel fogalma. Az analitikai reakciók típusai, érzékenysége, szelektivitása. Minőségi analízis. Oldategyensúlyi rendszerek általános kezelése és kvantitatív leírása. Sav-bázis, komplexképződési, csapadékképződési és redoxi egyensúlyok alkalmazása az analitikai kémiákon. Titrimetriás módszerek. Tömeg szerinti analízis. Klasszikus elválasztási módszerek: fázisátalakulással, fázison belüli, membrános és új fázis képződésével járó eljárások. Elektrokémiai, extrakciós és kromatográfiás elválasztási módszerek. Termoanalitika, differenciál termikus analízis, termogravimetria és egyéb eljárások.</t>
  </si>
  <si>
    <t>Tasks, significance and methods of analytical chemistry. The concept of the analytical signal. Types, sensitivity and selectivity of analytical reactions. Qualitative analysis. General management and quantitative description of equilibrium systems in solution. Application of acid-base, complexation, precipitation and redox equilibria in analytical chemistry. Titrimetric methods. Mass analysis. Classical separation methods: processes involving phase transition, in-phase, membrane and new phase formation. Electrochemical, extraction and chromatographic separation methods. Thermoanalysis, differential thermal analysis, thermogravimetry and other methods.</t>
  </si>
  <si>
    <t xml:space="preserve">Tudás: Ismeri az analitikai kémiával kapcsolatos alapfogalmakat. Ismeri az analitikai kémia alkalmazási területeit, a módszerek csoportosítását. Ismeri a kvantitatív analitikai kémiai módszerek elvi alapjait. Ismeri a különböző elválasztási módszerek elvi alapjait.. 
Képességek: Képes a klasszikus analitikai kémiai meghatározások megtervezésére és kivitelezésére. Érti a kémiai egyensúlyok analitikai kémiai alkalmazásának részleteit. Képes ismeretei alapján eldönteni, hogy egyszerű analitikai kémiai meghatározásokhoz milyen titrimetriás módszert kell alkalmazni. Képes az analitikai kémiai alapösszefüggések alapján analitikai kémiai számítási feladatok megoldására. Érti az analitikai kémiai eredmények hibájával és bizonytalanságával kapcsolatos problémákat.
Attitűd: Törekszik az analitikai kémiai gondolkodásmód minél mélyebb elsajátítására.. Törekszik az analitikai kémia multidiszciplináris alkalmazási lehetőségeinek megismerésére. Törekszik a megszerzett analitikai kémiai ismereteinek továbbfejlesztésére.
</t>
  </si>
  <si>
    <t xml:space="preserve">Knowledge: The student is familiar with the basic concepts of analytical chemistry. He knows the fields of application of analytical chemistry, the grouping of methods. Knows the theoretical foundations of quantitative analytical chemical methods. Knows the basic principles of different separation methods. Knows the basic principles and applications of atomic spectroscopic methods, UV-VIS spectroscopy and potentiometry
Skills: The student                                             -is able to design and perform classical analytical chemistry determinations.                  - understands the details of the analytical chemical application of chemical equilibria.       - is able to choose the right titrimetric method to use for simple analytical chemical determinations.                                                   - able to solve analytical chemical calculation problems based on basic analytical chemistry contexts.                                                             - understands the problems associated with the error and uncertainty of analytical chemical results.
Attitude: The student strives to acquire the deepest possible understanding of analytical chemistry thinking. It seeks to further develop the analytical chemistry knowledge it has acquired.
</t>
  </si>
  <si>
    <t>Ajánlott irodalom:                                          Erdey L., Mázor L.: Analitikai kézikönyv. Műszaki Könyvkiadó. Budapest. 1974.      Pungor E.: Analitikusok kézikönyve. Műszaki Könyvkiadó. Budapest. 1987.                    Pungor E.: Analitikai kémia. Kézirat. Tankönyvkiadó. Budapest. 1991.                Inczédy G.: Komplex egyensúlyok analitikai alkalmazása. Műszaki Könyvkiadó. Budapest, 1970.</t>
  </si>
  <si>
    <t>Műszeres analitikai módszerek alapjai.: atomspektroszkópiás eljárások, röntgen emissziós spektrometria, molekula spektroszkópiai módszerek (UV-látható, IR, Raman). Fluoreszcencia spektrometria, tömegspektrometria, NMR, ESR. Elektroanalitikai eljárások: voltammetriás módszerek, potenciometria, konduktometria, elektrogravimetria. Ionometria. Termikus elemzés, kinetikai módszerek, radioanalitika. Biokémiai analitikai módszerek. Automatikus és folyamatos mérőrendszerek. Mintavétel, mintaelőkészítési eljárások. Az analitikai mérés hibája. Statisztikai módszerek az analitikában. Minőségbiztosítás. Kemometria alkalmazása az analitikai kémiában. Az analitikai mérési eredmények feldolgozása.</t>
  </si>
  <si>
    <t xml:space="preserve">Tudás: Ismeri a műszeres analitikában használt legfontosabb fogalmakat. Ismeri az atomspektroszkópiai módszerek, az UV-VIS spektroszkópia, a tömegspektroszkópia az NMR és az ESR elméleti hátterét, a készülékek működésének lényegét. Ismeri az elektroanalitikai eljárások elvi alapjait és alkalmazásának lehetőségeit. Ismeri az alapvető biokémiai analitikai módszereket. Ismeri az analitikai mérési eredmények feldolgozásának módszereit, statisztikai elemzésük lehetőségeit.
Képességek: Képes ismeretei alapján eldönteni, hogy egy minőségi vagy mennyiségi analízisnél milyen műszeres analitikai módszert kell alkalmazni.  Képes a válaszott módszert figyelembe véve a megfelelő mintavételi és minta előkészítési módszert kiválasztani. Képes a spektroszkópiai és elektroanalitikai meghatározások megtervezésére és kivitelezésére. Képes az analitikai mérések eredményeinek kiértékelésére, statisztikai elemzésére. 
Attitűd: Törekszik az analitikai kémiai gondolkodásmód minél mélyebb elsajátítására. Törekszik a megszerzett analitikai kémiai ismereteinek továbbfejlesztésére. Felelősséggel vizsgálja az analitikai vizsgálatok környezeti kockázatait és megteszi az ezeket csökkentő intézkedéseket. 
</t>
  </si>
  <si>
    <t>Knowledge: Students know the most relevant concepts of analitical chemistry. Students know theoretical background of atomic and molecular spectroscopy methods, mass spectrometry, NMR and ESR, and principles of the operation of the appropriate analytical instruments. Students know basics of electro analytical procedures and their applicability. Students know basic analytical methods in biochemistry. Students know methods of analitycal data processing and statistical analysis.
Skills: Students are able to decide based on their knowledge which is the appropriate instrumental analytical method in case of a quality or quantity analysis. Students are able to choose an appropriate sampling and sample preparation technique considering the applied analytical method. Students are able to plan and carry out spectroscopic and electro analytical procedures. Students are able to carry out evaluation and statistical analysis of the results of analytical measurements.
Attitude: Students strive to aquire growing analytical chemistry mindset. Students strive to develop their knowledge in analytical chemistry. Stundents responsibly analyze environmental risks of applied analytical methods and they stive to decrease their negative effects.</t>
  </si>
  <si>
    <t>Burger K. 1999: Az analitikai kémia alapjai - Semmelweis Kiadó, Budapest, 642 pp., ISBN: 9639214051           Óváry M. 2012: Környezeti mintavételezés - Typotex Kiadó, Budapest, 150 pp., ISBN: 9789632795423        Harris DC. 2010: Quantitative Chemical Analysis (Eighth Edition) – W. H. Freeman, New York, 710 pp., ISBN: 9781429218153     Skoog DA, Holler FJ, Crouch SR. 2018: Principles of Instrumental Analysis (Seventh Edition)- Cengage Learning, Andover, 992 pp., ISBN: 9781305577213</t>
  </si>
  <si>
    <t>2 mid-term tests with a minimum passing rate of 50%</t>
  </si>
  <si>
    <t xml:space="preserve">A tantárgy egyes fejezetei arra szeretnének rávilágítani, hogy az ember fejlődése során hogyan változtatta meg a saját környezetét a gazdaság növekedése érdekében, és ezt hogyan alapozták meg a tudományos ismeretek.
A tantárgy főbb témakörei: A tudomány és a technika együttes hatása a környezetre. A környezeti problémák globálissá válásának kezdetei. A környezetszennyezés tudományos és politikai kérdéssé válása. Az emberi alkotások, tevékenységek, tudományos és technikai felfedezések hatása a környezetre.
</t>
  </si>
  <si>
    <t xml:space="preserve">The curriculum offers stimulating resources of ideas, facts and information for students wishing to explore environmental, scientific and economic issues whilst covering key elements of history.  
During the semester, some global questions, regional problems and local questions, and also some nearby national (Hungarian) specialties are covered. 
</t>
  </si>
  <si>
    <t xml:space="preserve">A kurzust elvégző hallgatók átfogó ismeretekkel rendelkeznek a természet és a tudomány történetéről, összefüggéseiről.
Felismerik a természeti értékek védelmének fontosságát, érzik felelőségüket a természeti környezet megóvásában a biodiverzitás megőrzésében a jövő generációinak érdekében
</t>
  </si>
  <si>
    <t>Students know the history of nature and science, the protection of nature. They recognize the importance of protecting human and natural values. They take responsibility for preserving the natural environment for the next generations.</t>
  </si>
  <si>
    <t xml:space="preserve">Kiss Ferenc – Szabó Árpád: Környezet-tudomány-történet, Bessenyei Kiadó, 2005.
Szabó Árpád: Magyar természettudósok, 2002
Benedek István: A tudás útja, 2001
Markham, Adam: A Brief History of Pollution, 1994
Derek Wall: Green History, 1993
</t>
  </si>
  <si>
    <t>Az atomhipotézis kialakulásához vezető felfedezések. Hőmérsékleti sugárzás. Fotoeffektus. A fény és a részecskék kettős természete. Atommodellek: Thomson-féle atommodell, Rutherford-féle atommodell. A Bohr-modell és bővítései, kvantumszámok, a Pauli-elv. A periódusos rendszer felépítése. Kémiai kötések. A röntgensugárzás. A lézer működése.
A radioaktív bomlás fő jellegzetességei, bomlási sorok. Az atommag szerkezete, atommagmodellek. A mag- és részecskefizika kísérleti eszközei, detektorok és gyorsítók. Magreakciók. A mag energiájának felszabadítása. Kozmikus sugárzás. A sugárzások gyakorlati alkalmazása. Megmaradási elvek és szimmetriák. Elemi részecskék és kölcsönhatások, a Standard Modell.</t>
  </si>
  <si>
    <t>Discoveries leading up to the atom hypothesis. Blackbody radiation. Photoelectric effect. The dual nature of light and particles. Models of the atom. The Thomson model. The Rutherford model. The Bohr model and its extensions. Quantum numbers. The Pauli exclusion principle. The structure of the periodic table of elements. Chemical bonds. X-rays. Lasers. The properties and laws of radioactive decay, decay series. The structure of the atomic nucleus. Models of the nucleus. The experimental apparatuses of nuclear and particle physics, detectors and accelerators. Nuclear reactions. Mass defect, binding energy, nuclear power. Cosmic rays. Practical applications of nuclear radiation. Conservation laws and symmetries. Elementary particles and interaction. The Standard Model.</t>
  </si>
  <si>
    <t>Budó – Mátrai: Kísérleti fizika III.,(Tankönyvkiadó Budapest, 1985)
Holics László: Fizika
Csikainé Buczkó Margit: Radioaktivitás és atommagfizika
Patkós András – Polónyi János: Sugárzások és részecskék
Fényes Tibor (szerk.): Atommagfizika</t>
  </si>
  <si>
    <t>A biokémia tárgya, rövid története és vizsgáló módszerei. Az élő anyag kémiai összetétele. Termodinamikai alapok. A víz szerkezete és tulajdonságai, molekuláris kölcsönhatások vizes oldatokban. Biomolekulák térszerkezete. Biológiailag jelentős szénhidrátok és lipidek. A membránok szerkezete. Az aminosavak, peptidek és fehérjék tulajdonságai. Fehérjék izolálása, vizsgálati módszerei. Enzimkinetika. Az enzimműködés szabályozása. Nukleinsavak és építőelemeik. Vitaminok. A szénhidrátok, a lipidek, az aminosavak és a nukleinsavak bioszintézise és lebontása. Anyagcsere-folyamatok: glikolízis, pentóz-foszfát ciklus, citromsav-ciklus. A glikogén metabolizmusa és a glükoneogenezis. Elektrontranszport és oxidatív foszforiláció. A fotoszintézis. A genetikai információ tárolása, átadása és kifejeződése: replikáció, transzkripció, transzláció. A génexpresszió szabályozása. A szervek biokémiája (táplálkozás, izomműködés, véralvadás).
A gyakorlat anyaga: A biokémiában alkalmazott vizsgálati módszerek. Az eszközök, műszerek használata. Poliakrilamid gélelektroforézis készülék, HPLC készülék, spektrofotométer működési elve és használatuk. Biomolekulák spektrofotometriája. Fehérje koncentráció meghatározása. Durva frakcionálási módszerek. Kromatográfiás eljárások alkalmazása. Aminosavak vékonyréteg kromatográfiás elválasztása. Enzimek preparálása, aktivitásuk mérése. Kinetikai paraméterek meghatározása, enzimgátlások vizsgálata.
A vizsgára bocsátás feltétele a gyakorlati rész teljesítése.</t>
  </si>
  <si>
    <t xml:space="preserve">The subject, short history and methods of biochemistry. Chemical composition of the living systems. Thermodynamic principles. Structure and properties of the water, molecular interactions in aqueous solutions. Configuration of biomolecules. Biologically important carbohydrates and lipids. The structure of biological membranes. Properties of amino acids, peptides and proteins. Isolation and techniques to study proteins. Enzyme kinetics. Nucleic acids and their building blocks. Vitamins. Biosynthesis and metabolic breakdown of carbohydrates, lipids, amino acids and nucleic acids. Metabolic pathways: glycolysis, pentose phosphate pathway and citric acid cycle. Glycogen metabolism and gluconeogenesis. Electron transport and oxidative phosphorylation. Photosynthesis. Storage, transfer and expression of the genetic information: replication, transcription, translation. Regulation of the gene expression. Biochemistry of the organs (nutrition, motility of muscles, blood clotting).
Topics of the practical course: Methods in biochemistry. Usage of instruments. Theoretical basis of functioning and practical use of polyacrylamide gel electrophoresis, HPLC, spectrophotometers. Spectrophotometry of biomolecules. Determination of protein concentration. Methods of crude fractionation. Procedures in chromatography. Thin layer chromatography of amino acids. Preparation of enzymes, measurement of enzyme activity. Determination of kinetic parameters, inhibition of enzyme activity.
</t>
  </si>
  <si>
    <t xml:space="preserve">Ádám V. (szerk) (2006) Biokémia. Medicina Könyvkiadó, Budapest, ISBN: 963 242 902 8 
Sarkadi L. (2007) Biokémia Mérnöki szemmel. Typotex, Budapest, ISBN: 978-969-9664-67-8 
Boross L., Sajgó M. (2003) A biokémia alapjai. Mezőgazda Kiadó, Budapest, ISBN: 963 286 039 X 
Berg, J. M., Tymoczko, J. L., Stryer, L. (2002) Biochemistry. W H Freeman, New York, ISBN-10: 0-7167-3051-0 
Balogh Á., Kalucza L.-né (2004) Biokémiai laboratóriumi gyakorlatok. Kézirat. Nyíregyházi Főiskola </t>
  </si>
  <si>
    <t>Halmazok, relációk és függvények. Rendezett halmazok. Halmazok számossága, számhalmazok számossága. Nyílt és zárt halmazok. Halmazok távolsága és átmérője. Valós számok axiómarendszere. Természetes, egész és racionális számok. Hatványozás. Nevezetes egyenlőtlenségek. Valós számsorozatok. Sorozatok korlátossága és monotonitása. Sorozatok konvergenciája. Határértéktételek sorozatokra. Műveletek sorozatokkal. Cauchy-sorozatok. Teljesség. Sorok, sorok konvergenciája. Konvergencia kritériumok. Abszolút és feltételes konvergencia. Műveletek sorokkal. Elemi függvények. Függvények korlátossága és monotonitása. Függvény határértéke, folytonossága és egyenletes folytonossága. Határérték és folytonosság kapcsolata, monoton függvények. Műveletek folytonos függvényeken. Kompaktság. A kompaktság jellemzése. Kompakt halmazon folytonos függvények tulajdonságai. Összefüggőség. Monoton függvények. Függvénysorok pontonkénti és egyenletes konvergenciája. Hatványsorok. Konvergencia sugár. A differenciálszámítás elemei. Egyváltozós függvények deriváltja. Differenciálási szabályok. Határfüggvény és összegfüggvény differenciálása. L'Hospital szabály. Lagrange-féle maradéktag, Lagrange-féle középérték tétel, Rolle-féle középérték tétel. Lokális szélsőérték, konvexitás, monotonitás. Függvényvizsgálat. Magasabbrendű deriváltak, Taylor-sorok. Az integrálszámítás elemei. Primitív függvény. Határozatlan integrál. Határozott integrál. Darboux tétel. Egyváltozós függvények Riemann-integrálja. Integrálási szabályok. Integrálhatósági kritériumok. Integrálható függvények főbb osztályai. Az integrál alaptulajdonságai. Newton-Leibniz-formula. Az integrál mint a felső határ függvénye. Parciális és helyettesítéses integrálás. Racionális törtfüggvények integrálása, racionalizáló helyettesítések. Terület, ívhossz, forgástest térfogata és felszíne. Riemann-Stieltjes-integrál. Improprius integrálok</t>
  </si>
  <si>
    <t>Rimán J.: Matematikai analízis feladat gyűjtemény. Tankönyvkiadó, Budapest, 1992. Bárczy Barnabás: Differenciálszámítás. Műszaki Kiadó, 2001. Bárczy Barnabás: Integrálszámítás. Műszaki Kiadó, 2000.</t>
  </si>
  <si>
    <t>Alkalmazott matematika és módszerei 1</t>
  </si>
  <si>
    <t>Applied Mathematics and its methods 1</t>
  </si>
  <si>
    <t>Sets, relations and functions. Arranged sets. Multiplicity of sets, multiplicity of sets of numbers. Open and closed sets. Distance and diameter of sets. Axial system of real numbers. Natural, integer and rational numbers. Exponentiation. Notable inequalities. Real series of numbers. Limitations and monotony of series. Convergence of series. Limit values ​​for series. Operations with sequences. Cauchy series. Fulness. Convergence of rows, rows. Convergence criteria. Absolute and conditional convergence. Line operations. Elementary functions. Constraints and monotony of functions. Limit, continuity, and uniform continuity of a function. Relationship between limit and continuity, monotone functions. Operations on continuous functions. Compactness. Characterization of compactness. Properties of continuous functions on a compact set. Coherence. Monotone functions. Point-to-point and uniform convergence of series of functions. Power lines. Convergence radius. Elements of differential calculus. Derivative of univariate functions. Differentiation rules. Differentiation of a boundary function and a sum function. L'Hospital rule. Lagrange's residual, Lagrange's mean theorem, Rolle's mean theorem. Local extreme value, convexity, monotony. Function test. Higher derivatives, Taylor series. Elements of integral calculus. Primitive function. Indefinite integral. Definite integral. Darboux theorem. Riemannian integral of univariate functions. Integration rules. Integrability criteria. Major classes of integrable functions. Basic properties of the integral. Newton-Leibniz formula. The integral as a function of the upper bound. Partial and substitution integration. Integration of rational fractional functions, rationalizing substitutions. Area, arc length, body volume and surface. Riemann-Stieltjes integral. Improprius integrals</t>
  </si>
  <si>
    <t>Szerves kémia 1.</t>
  </si>
  <si>
    <t>Organic Chemistry 1.</t>
  </si>
  <si>
    <t xml:space="preserve">Basic principles of organic chemistry. The IUPAC system of nomenclature. The concept of structure in organic chemistry. Elucidation of organic structures. Inductive and mesomeric effects. Hydrocarbons, alkanes, cycloalkanes, alkenes, alkynes. Steroid structure. Diens, isoprene, polyenes, highly unsaturated conjugated compounds. Acetylene. Aromatic hydrocarbons. Reaction mechanisms: AN, AE, AR, SE, SR. Halogen derivatives. Alkohols, enols, phenols. Esters, ethers. Organosulfur compounds. Amines, azo, diazo and nitro compounds. Aldehydes and ketones. Unsaturated oxo compounds, quinones, hydroxy-oxo compounds
</t>
  </si>
  <si>
    <t>A szerves világ anyagainak, alapvető törvényszerűségeinek megismertetése. A reakciókészség értelmezése a kémiai kötés elektronelmélete és a térkémiai szemléletmód alapján.</t>
  </si>
  <si>
    <t>Getting to know the materials and basic laws of the organic world. Interpretation of reactivity based on the electronic theory of chemical bonding and the spatial chemistry approach.</t>
  </si>
  <si>
    <t xml:space="preserve">Dr. Litkei György: Szerves kémia I, II., Tankönyvkiadó, Budapest, 1997.
Dr. Novák Lajos, Dr. Nyitrai József: Szerves kémia I. II. Műegyetemi Kiadó, Budapest, 1993.
Bruckner Győző: Szerves kémia I. II. III. Tankönyvkiadó. Budapest. 1981.
Furka Árpád: Szerves Kémia. Tankönyvkiadó. Budapest. 1988.
Kajtár Márton: Változatok négy elemre I. II. Gondolat Kiadó. Budapest. 1984.
</t>
  </si>
  <si>
    <t>Szakmódszertan 1.</t>
  </si>
  <si>
    <t>Teaching methodology 1.</t>
  </si>
  <si>
    <t>A kémiatanítás tervezése, módszerei. A tanulók életkori sajátságainak megfelelő tananyag-feldolgozási módszerek, fogalmi rendszerük megismerése. A Nemzeti alaptanterv, kerettanterv alapvető részei. Hagyományos tanítási módszerek a kémiában. Kémiai tévképzetek. Az anyagszerkezet és az általános kémia témakörének fontosabb tévképzetei. A szervetlen és a szerves kémia legfontosabb tévképzetei. A kémia elméleti modelljei, fogalmak tanítása, tanulásának lehetőségei, nehézségei. A szemléltetés lehetőségei. A kémiai fogalmak sajátosságai, tanításának nehézségei és lehetőségei. A kémiai kísérlet. A modellek szerepe a kémia tanításában. A kémiai számítások tanításának elméleti alapjai. A kémiatanítás szerkezete és alapvető dokumentumai. A kémiatanítás órán kívüli lehetőségei. Információforrások a kémia tanításában és tanulásában. Ellenőrzés és értékelés a kémia tanításában. Információforrások a kémia tanításához. Modellek szerepe, feladatai, gyakorlati alkalmazása.</t>
  </si>
  <si>
    <t>Planning and methods of chemistry teaching. Getting to know the curriculum processing methods and their conceptual system corresponding to the age characteristics of the students. It is an essential part of the National Core Curriculum. Traditional teaching methods in chemistry. Chemical misconceptions. Major misconceptions on the subject of material structure and general chemistry. The most important misconceptions about inorganic and organic chemistry. Theoretical models of chemistry, teaching concepts, possibilities and difficulties of learning. Possibilities of illustration. Peculiarities of chemical concepts, difficulties and possibilities of teaching. The chemical experiment. The role of models in teaching chemistry. Theoretical foundations of teaching chemical calculations. Structure and basic documents of chemistry teaching. Extracurricular opportunities in chemistry teaching. Sources of information in teaching and learning chemistry. Monitoring and evaluation in the teaching of chemistry. Sources of information for teaching chemistry. The role, tasks and practical application of models.</t>
  </si>
  <si>
    <t>Tudás: Tudja, hogy a kémia tantárgy milyen szerepet játszik a tanulók személyiségfejlődésében. Ismeri a kémiában használt fogalmak kialakulásának életkori sajátosságait. Tisztában van a kémia tanítása során fejlesztendő kompetenciákkal. Ismeri a tanulásszervezés különböző formáit. Ismeri a kémiai törvények, jelenségek kapcsolatát más természettudományos tárgyakéval. Átlátja a kémia ismeretrendszerét, törvényeit, a kémiatudomány jellemző ismeretszerző kutatási módszereit. Tisztában van a kémia társadalomban betöltött szerepével. Ismeri a kémiai törvények, jelenségek kapcsolatát más természettudományos tárgyakéval. Azonosítja a kémia megértéséhez és kreatív alkalmazásához szükséges gondolkodásmód kialakulásában/kialakításában szerepet játszó pszichológiai tényezőket. Átlátja a kémia tanításának célját, a tanulók személyiség- és gondolkodás-fejlődésében játszott szerepét. Azonosítja a kémia tantárgy tanulási sajátosságait, megismerési módszereit, a fontosabb tanítási és tanulási stratégiákat. Ismeri a kémiai törvények, jelenségek kapcsolatát más természettudományos tárgyakéval.
Képességek: Képes tanítványainak megmutatni a kémia szerepét az anyag szerveződésének leírásában. Közvetíti a társadalom technikai-technológiai fejlettségi szintjének a természettudományos, kiemelten a kémiai ismeretekkel való összefüggéseit. Kezeli a kémia fogalmaival kapcsolatos megértési nehézségeket. Képes a tanulók tévképzeteit felismerni, feltárni és megszüntetni. Kiválasztja a tanulás/tanítás folyamata során használható, a tanulók képességeinek fejlesztésére alkalmas, a tanuló adottságainak és előzetes ismereteinek megfelelő módszereket. A tanulókat önálló véleményalkotásra, racionális és mérlegelő gondolkodásmódra, érvelésre, természettudományos megközelítésre ösztönzi. Felkészült az alapvető természeti jelenségekben megnyilvánuló kémiai törvényszerűségek bemutatására. A tanulók életkori sajátosságaihoz alkalmazkodva képes kísérletekkel demonstrálni, kvalitatív, illetve elemi kvantitatív szinten értelmezni a kémia jelenségeit. Feltárja a különböző szakterületek tudás- és ismeretanyaga közötti összefüggéseket, képes azok integrációjára. Az elméleti ismereteket gyakorlatban alkalmazza.
Attitűd: Tudatos értékközvetítést vállal. Törekszik a tanulási nehézségek okainak feltárására, elemzésére és megszüntetésére, a lemaradók felzárkóztatására. Vállalja a kiemelkedő eredményeket elérő tanulók motiválását, segítését, a tehetséggondozást. Kész a társadalmi köztudatban megjelenő kémiai tartalmú áltudományos nézeteket természettudományos alapon cáfolni, és törekszik arra, hogy ezt az iskolán keresztül közérthető formában a társadalom felé kommunikálja. Empatikus és érzékeny a tanulók problémáira. Tudatosítja a diákokban a fenntarthatóság kémiai vonatkozásait.</t>
  </si>
  <si>
    <t xml:space="preserve">Knowledge: The student knows the of chemistry plays in the personal development of students. They know the age-specific features of the development of concepts used in chemistry. They are aware of the competencies to be developed in the teaching of chemistry. They are familiar with different forms of learning organization. They know the relationship of chemical laws and phenomena with other science subjects. They understand the knowledge system and laws of chemistry, the typical knowledge-based research methods of chemistry. They are aware of the role of chemistry in society. They know the relationship of chemical laws and phenomena with other science subjects. They can identify the psychological factors involved in the development of the mindset needed to understand and apply chemistry. They see the purpose of teaching chemistry, the role it plays in the development of students ’personalities and thinking. They identify the learning characteristics of the subject of chemistry, the methods of cognition, the most important teaching and learning strategies. They know the relationship of chemical laws and phenomena with other science subjects.
Skills: The student is able to show his / her students the role of chemistry in describing the organization of matter. They are able to mediate the correlations between the level of technical and technological development of society and the knowledge of science, especially chemistry. They deal with difficulties in understanding the concepts of chemistry. They are able to recognize, explore, and eliminate students ’misconceptions. They select methods that can be used during the learning / teaching process to develop students' abilities, in accordance with the student's abilities and prior knowledge. Students are encouraged to form independent opinions, rational and considerate thinking, reasoning, and a scientific approach. They are prepared to present the chemical regularities manifested in the basic natural phenomena. Adapting to the age characteristics of the students, they are able to experimentally demonstrate and interpret the phenomena of chemistry on a qualitative and elementary quantitative level. They explore the connections between the knowledge and knowledge of different fields, they are able to integrate them. They are able to apply theoretical knowledge in practice.
Attitude: The student undertakes a conscious transmission of values. They strive to explore, analyze and eliminate the causes of learning difficulties, to catch up with those who are lagging behind. They undertake to motivate and help students who achieve outstanding results, and to nurture their talents. They are ready to refute the chemical-based pseudo-scientific views that appear in the social consciousness on a scientific basis and strive to communicate this to society in an understandable way through the school. They are empathetic and sensitive to students ’problems. Students are made aware of the chemical aspects of sustainability.
</t>
  </si>
  <si>
    <t xml:space="preserve">Ajánlott irodalom:
1. Mojzes János: Módszerek és eljárások a kémia tanításában. Tankönyvkiadó, 1984
2. Szalay Luca (szerk) A kémiatanítás módszertana (elektronikus jegyzet) http://pedagoguskepzes.elte.hu/images/anyagok/i3/27_Kemiatanitas_modszertana_jegyzet
3. Nagy Zs.-Sárik T.-Victor A.: Kémia tantárgypedagógia (jegyzet), Tankönyvkiadó, Budapest, 1988"
</t>
  </si>
  <si>
    <t>Szakmódszertan 2.</t>
  </si>
  <si>
    <t>Teaching methodology 2.</t>
  </si>
  <si>
    <t>A kémiai kísérlet fogalma, felépítése. A kísérletezés gyakorlata, tárgyi feltételei. Biztonsági tudnivalók: tűz- és balesetvédelmi tudnivalók. Az alapvető műveletek bemutatásának elsajátítása. Demonstrációs kísérletek a kémia tanításában. Tanulókísérletek: órai és otthoni kísérletezés. Molekula- és rácsmodellek használata a kémia tanításában. Dinamikus modellek használata a kémia tanításában. Az alapvető kémiai számítások megoldási módszerei. Tanulásszervezési lehetőségek: frontális munkaformák és módszerek; csoportmunka, egyéni munka. Az anyagvizsgálatok fogalma, felépítése. A kémiai kísérlet fogalma, felépítése. Az anyagvizsgálatok és a kémiai kísérletek előkészítése, bemutatása a csoport előtt: demonstrációs, mérő és tanulókísérletek. Az elméletben elsajátított tananyag alkalmazása a tervezés során, majd az elkészített tervek bemutatása a gyakorlatban. A kerettantervben megfogalmazott tevékenységformák, témakörök és tartalmak fejlesztésének, illetve tanításának részletes áttekintése. Kémiatankönyvek és módszertani folyóiratok. Az egyes témakörökhöz felhasználható tanulásszervezési eljárások, szemléltetési lehetőségek és tankönyvek megismerése.</t>
  </si>
  <si>
    <t>The concept and structure of the chemical experiment. Practice of experimentation, material conditions. Safety information: fire and accident prevention information. Learning to demonstrate basic operations. Demonstration experiments in the teaching of chemistry. Learning experiments: classroom and home experimentation. Use of molecular and lattice models in the teaching of chemistry. Use of dynamic models in the teaching of chemistry. Methods for solving basic chemical calculations. Learning organization opportunities: frontal forms and methods of work; teamwork, individual work. The concept and structure of material testing. The concept and structure of the chemical experiment. Preparation and presentation of material tests and chemical experiments in front of the group: demonstration, measurement and learning experiments. Applying the curriculum acquired in theory during planning, then presenting the prepared plans in practice. A detailed overview of the development and teaching of the forms, topics and contents of the framework curriculum. Chemistry textbooks and methodological journals. Learn about learning organization procedures, demonstrations, and textbooks that can be used for each topic.</t>
  </si>
  <si>
    <t>Tudás:Rendelkezik a saját óratervek, tematikus tervek és tanmenetek elkészítéséhez szükséges ismeretekkel. Ismeri a szaktárgyával kapcsolatos tudásellenőrzés és a képességmérés legkorszerűbb eszközeit, eredményeit. Tisztában van a szóbeli és írásbeli kifejezőkészség alapvető tanulás-módszertani jellegzetességeivel, hibáival. Felkészült a kémia tantárgy kiegészítő ismereteit közvetítő kémia szakkör és laboratórium működtetésére, a tanulmányi kirándulások, terepgyakorlatok szervezésében, előkészítésében, lebonyolításában való részvételre. Átlátja a kémiatanárok rendelkezésére álló különböző kommunikációs csatornákat. Tudja, hogy a megválaszolandó kérdése, megoldandó problémája ügyében hol kaphat segítséget, milyen intézményhez, szervezethez fordulhat.
Képességek: Képes a kémiában tanítandó tartalmakat meghatározni, azokat megfelelő logikai struktúrába rendezni. Elemzi a kémia tanulása, tanítása során felhasználható nyomtatott és digitális tankönyveket, taneszközöket, egyéb tanulási forrásokat, oktatási segédanyagokat. Kiválasztja a konkrét célokhoz leginkább illeszkedő módszereket, eszközöket. Szervezi és irányítja a tanórai és a tanórákon kívüli tanulási folyamatot. Képes a tudásukban, motiváltságukban heterogén tanulócsoportok differenciált foglalkoztatására.
Attitűd:</t>
  </si>
  <si>
    <t xml:space="preserve">Knowledge: The student has the knowledge to create their own lesson plans, thematic plans and curricula. They know the most up-to-date tools and results of knowledge testing and ability measurement related to their subject matter. They are aware of the basic learning methodological features and errors of oral and written expression. They were prepared to operate a chemistry department and laboratory that mediated the additional knowledge of the subject of chemistry, to participate in the organization, preparation and conduct of study trips and field exercises. They see the different communication channels available to chemistry teachers. They know where to get help with the question to be answered and the problem to be solved, to which institution or organization they can turn.
Skills: The student is able to define the contents to be taught in chemistry, to organize them into a suitable logical structure. They analyze printed and digital textbooks, teaching aids, other learning resources and teaching aids that can be used in the study and teaching of chemistry. They choose the methods and tools that best suit their specific goals. They organize and manage the learning process in and out of class. They are able to differentiate the employment of groups of students who are heterogeneous in their knowledge and motivation.
Attitude: The student is ready to participate in collective work in the development of the pedagogical program, including the local curriculum, and to base the independent annual thematic planning process on it. They keep in mind the abilities and needs of the students and the realities that limit the organization of the learning process, but they strive to make the most of the opportunities and to improve the conditions and conditions. They are involved in the work of the school science community as well as regional and national professional organizations. They collaborate with teachers of other science subjects and plan cross-curricular connections with them.
</t>
  </si>
  <si>
    <t xml:space="preserve">Ajánlott irodalom:
1. Mojzes János: Módszerek és eljárások a kémia tanításában. Tankönyvkiadó, 1984
2. Szalay Luca (szerk) A kémiatanítás módszertana (elektronikus jegyzet) http://pedagoguskepzes.elte.hu/images/anyagok/i3/27_Kemiatanitas_modszertana_jegyzet
3. Rózsahegyi Márta, Wajand Judit: 575 kísérlet a kémia tanításához. Tankönyvkiadó, Budapest, 1991
</t>
  </si>
  <si>
    <t>Fizikai kémiai laborgyakorlat</t>
  </si>
  <si>
    <t>Physical chemistry laboratory practice</t>
  </si>
  <si>
    <t>Organic Chemistry 2.</t>
  </si>
  <si>
    <t>Karbonsavak. Monokarbonsavak. Dikarbonsavak. Karboxilcsoportban helyettesített karbonsavszármazékok, karbonsav észterek, karbonsav amidok. Gliceridek. Szénhidrogén csoportban helyettesített karbonsavszármazékok. Poliamidok. Szénsavszármazékok. Bioszerves kémia legfontosabb vegyületei. Heterociklusos vegyületek. (Furán, pirrol, fiofén. Piridin. Diazinok.) Szénhidrátok. Monoszacharidok. (Csoportosítás. Glükóz, fruktóz, galaktóz.) Diszacharidok (Maltóz, szacharóz, cellobióz, laktóz). Oligoszacharidok. Poliszacharidok. (Keményítő, cellulóz). Aminosavak. (a-aminosavak és fehérjék kapcsolata. Nukleinsavak. Nukleozidok és nukleotidok. Purin és pirimidin bázisok. Alkaloidok, gyógyszerek, narkotikumok. Fontosabb alkaloidok hatása, előfordulásuk a természetben.</t>
  </si>
  <si>
    <t xml:space="preserve">Dr. Litkei György: Szerves kémia I, II., Tankönyvkiadó, Budapest, 1997.
Dr. Novák Lajos, Dr. Nyitrai József: Szerves kémia I. II. Műegyetemi Kiadó,
Budapest, 1993.
Bruckner Győző: Szerves kémia I. II. III. Tankönyvkiadó. Budapest. 1981.
Furka Árpád: Szerves Kémia. Tankönyvkiadó. Budapest. 1988.
</t>
  </si>
  <si>
    <t>Kollaborációs tanulási környezet</t>
  </si>
  <si>
    <t>Collaborativ Learning Environment</t>
  </si>
  <si>
    <t>Kémiai számítások</t>
  </si>
  <si>
    <t>Chemical calculations</t>
  </si>
  <si>
    <t>Kémiai informatika</t>
  </si>
  <si>
    <t>Chemical informatics</t>
  </si>
  <si>
    <t xml:space="preserve">Basics of material science and its role in the different technologies. Atomic structure. Quantum numbers and orbitals. The chemical bond, quantum mechanical explanation of valency. Chemical bondong theories. Chemical bond with two or more atoms. Molecular geometry. Bonding in coordination compounds. Crystal field theory. Dielectric and magnetic properties. Electrical resistivity, conductors, insulators, semiconductors. Solids, crystalline and amorphous solids. Crystal faces and shapes. Defects, impurities and twinning. Polymorhism and allotropy. Particle size effect in the materials science, nano, micro and macro structures. Nanocrystalline magnetic materials. Multicomponent and polycrystalline materials. Thermal properties of matter. Intelligent materials, shape memory alloys, liquid crytals, optical fibres.
</t>
  </si>
  <si>
    <t>Az anyagszerkezeti és anyagtulajdonságokra, valamint ezek kapcsolatára vonatkozó alapismeret adása. Az anyagszerkezet különböző szintjei és az egyes szintek által determinált anyagtulajdonságok, a mérethatások megismertetése.</t>
  </si>
  <si>
    <t>Providing basic knowledge of material structure and material properties and their relationship. Introduction to the different levels of the material structure and the material properties determined by each level, the size effects.</t>
  </si>
  <si>
    <t>Az anyagtudomány definíciója, szerepe a technológiákban. Atomszerkezet. A kémiai kötés kvantummechanikai leírása. Kémiai kötéselméletek. Két- és többatomos kötések. Molekulák szimmetriája. A komplex vegyületek kötése. Kristálytérelmélet. Dielektromos és mágneses sajátságok. Vezetési tulajdonságok. Vezető-, szupravezető. ellenállás-, szigetelőanyagok. Félvezetők, félvezető egykristályok előállítása. Szilárdtestek szerkezete, kristálytani fogalmak, rendszerek, jelölések. Rácshibák. A kristályos és amorf anyagok sajátosságai, valamint leírásmódja a különböző anyagcsoportokban. Mérethatások az anyagstruktúrában, nano-, mikro-, makroszerkezetek. Nanokristályos mágneses anyagok. Többkomponensű rendszerek szerkezeti formái, polikristályos anyagok. Termikus viselkedés, állapotábrák, termikusan aktivált folyamatok. Intelligens anyagok, alakemlékező ötvözetek, folyadékkristályok, fényvezető szálak.</t>
  </si>
  <si>
    <t>Material Science 1.</t>
  </si>
  <si>
    <t>Környezet és fenntarthatóság. A globális környezeti problémák. A környezetvédelem fogalma. A talaj és szennyezői. Elsivatagosodás, erdőirtás, túllegeltetés, vegyszerhasználat. A biofarm jelentősége. A környezetgazdálkodás fogalma. A mezőgazdaság és az élelmiszeripar környezetromboló hatása, kiküszöbölésük lehetőségei. A víz szerepe a Földön: a víz körforgása, folyók, tavak, óceánok sarki jégtömegek, felszín alatti vizek. Az eutrofizáció. Az eutrofizációt kiváltó környezeti tényezők. A levegőtisztaság védelme és szabályozási lehetőségei. Füstködök. Üvegházhatás. Ózonlyuk. Környezetszennyező anyagok transzmissziói.</t>
  </si>
  <si>
    <t>Environment and sustainability. Global environmental problems. The concept of environmental protection. Soil and contaminants. Desertification, deforestation, overgrazing, chemical use. The importance of organic farming. The concept of environmental management. The destructive effect of agriculture and the food industry on the environment, the possibilities of their elimination. The role of water on Earth: the water cycle, rivers, lakes, oceans, polar ice masses, groundwater. Eutrophication. Environmental factors causing eutrophication. Air quality protection and control options. I smoke. Greenhouse effect. Ozone hole. Transmissions of pollutants.</t>
  </si>
  <si>
    <t>A hallgatók lássák be, hogy a környezettudomány és a környezetvédelem szoros kapcsolatban vannak, egymást kiegészítik, de nem helyettesítik. Ismerjék föl, hogy a környezettudomány tudományközi jellegű.</t>
  </si>
  <si>
    <t>Students should realize that environmental science and environmental protection are closely related, complementary, but not substitutable. Recognize that environmental science is interdisciplinary in nature.</t>
  </si>
  <si>
    <t xml:space="preserve">Vallner Judit, Krausz Erzsébet: Fenntarthatóság, Globális problémák, Bessenyei Könyvkiadó, Nyíregyháza, 2011.
Moser Miklós, Pálmai György: A környezetvédelem alapjai, 1992.
Kerényi Attila: Általános környezetvédelem, 1995.
Rachel Carson: Néma tavasz, 1994.
Lakatos Gyula, Lóczy Dénes, Ortmann-né Ajkai Adrienne, Kiss Ferenc:
Fenntarthatóság/Sustainability, 2011., (http://www.tankonyvtar.hu)
</t>
  </si>
  <si>
    <t>Anyagtudomány 2</t>
  </si>
  <si>
    <t>Material Science 2</t>
  </si>
  <si>
    <t>OKE1101</t>
  </si>
  <si>
    <t>OKE1202</t>
  </si>
  <si>
    <t>OKE1103</t>
  </si>
  <si>
    <t>OKE1104</t>
  </si>
  <si>
    <t xml:space="preserve">A szerves kémia alapelvei. A IUPAC nomenklatura. Szerves vegyületek konstituciója és konfigurációja. A szerves vegyületek molekula szerkezetének vizsgálata. Elektron-eltolódási elmélet. Induktív és mezomer hatások. Szénhidrogének. Alkánok. Cikloalkánok. Szteránvázas vegyületek. Telítetlen szénhidrogének – alkének, diének, poliének, izoprénvázas vegyületek, acetilén szénhidrogének. Aromás szénhidrogének. AN, AE, AR, SE, SR reakció mechanizmusok. A szénhidrogének halogénszármazékai. A szénhidrogének hidroxilszármazékai. Egy és többértékű alkoholok. Enolok. Fenolok. Szervetlen sav észterek. Éterek. Kéntartalmú szerves vegyületek. Nitrogéntartalmú szerves vegyületek. Nitrovegyületek. Aminok. Azo-és diazovegyületek. Elemorganikus vegyületek. Oxovegyületek. Monooxovegyületek. Dioxovegyületek. Telítetlen oxovegyületek, kinonok. Hidroxi-oxovegyületek.
</t>
  </si>
  <si>
    <t>OKE1205</t>
  </si>
  <si>
    <t>OKE1206</t>
  </si>
  <si>
    <t>OKE8001</t>
  </si>
  <si>
    <t>OKE1107</t>
  </si>
  <si>
    <t>OKE1108</t>
  </si>
  <si>
    <t>OKE1109</t>
  </si>
  <si>
    <t>OKE8002</t>
  </si>
  <si>
    <t>OKE1210</t>
  </si>
  <si>
    <t>OKE1211</t>
  </si>
  <si>
    <t>OKE1212</t>
  </si>
  <si>
    <t>OKE1114</t>
  </si>
  <si>
    <t>OKE8004</t>
  </si>
  <si>
    <t>OKE1217</t>
  </si>
  <si>
    <t>OKE1218</t>
  </si>
  <si>
    <t>OKE1120</t>
  </si>
  <si>
    <t>OKE1121</t>
  </si>
  <si>
    <t>OKE1123</t>
  </si>
  <si>
    <t>Analitikai kémia 2.</t>
  </si>
  <si>
    <t>A fenntarthatóság 2.</t>
  </si>
  <si>
    <t>Sustainability 2.</t>
  </si>
  <si>
    <t xml:space="preserve">Tudás: Ismeri a kémia tudományos eredményein alapuló, az atomok és molekulák szerkezetére, a kémiai kötés kialakulására vonatkozó legfontosabb igazolt elméleteket, modelleket. Ismeri a szervetlen kémia tudományos eredményein alapuló, az elemek keletkezésétől kezdve az elemek és szervetlen alapvegyületek szerkezetére, tulajdonságainak magyarázatára szolgáló legfontosabb igazolt elméleteket, modelleket. Rendelkezik azokkal a szervetlen kémiai alapismeretekkel, amelyek lehetővé teszik az alapvető kémiai reakciók leírását, az erre épülő gyakorlat elemeinek megismerését, az ismeretek rendszerezését. Anyanyelvén tisztában van a természeti folyamatokat megnevező fogalomrendszerrel és terminológiával. Képesség:
Képes a természeti és az ezekkel összefüggésben lévő antropogén kémiai folyamatok megértésére. Képes a szükséges kémiai szakirodalom használatára. Képes a szervetlen kémiai paradigmák elméleti és gyakorlati alkalmazására. Attitűd: Megszerzett kémiai ismereteinek alkalmazásával törekszik a természet - ezen belül hangsúlyozottan a kémiai
jelenségek - és az ember viszonyának megismerésére, törvényszerűségeinek leírására. Szemléletmódja révén nyitott a szélesebb szakmai együttműködésre, befogadó a környezetvédelem újabb kémiai vonatkozásai iránt. </t>
  </si>
  <si>
    <t>Az elemek fizikai és kémiai tulajdonságainak elsajátítása, az előfordulásukra, előállításukra és felhasználásukra vonatkozó ismeretek megszerzése. Az elemek fogalma, kötése, rácsa, tulajdonságai. Az elemek periódikusan változó tulajdonságai. A kémiai folyamatok csoportosítása és energetikai viszonyai. Az elemek gyakorisága a földkéregben és a világegyetemben. Az elemek előfordulásának formái. Az elemek előállításának típusai. Az elemek leíró kémiája: a hidrogén és izotópjai. A nemesgázok. A halogénelemek. Az oxigén. A kén, szelén és tellúr. A nitrogén, foszfor és arzén. A szén. A szilicium. Az ón, ólom, antimon és bizmut. A bór és alumínium. Az alkálifémek. Az alkáliföldfémek. Az átmenetifémek általános jellemzése, fontosabb elemei. A titán-, vanádium- és krómcsoport elemei. A platinafémek. A mangán- és vascsoport elemei. A réz- és cinkcsoport elemei. A 
lantanoidák és aktinoidák. Az atomenergia hasznosítása. Az elemek fizikai-, kémiai tulajdonságainak és laboratóriumi előállítási módszereinek 
gyakorlati megismerése. Az önálló kísérleti munka elsajátítása, jártasság megszerzése, a megfigyelések értelmezése. Az elemek előállítása, fizikai és kémiai tulajdonságaik vizsgálata.</t>
  </si>
  <si>
    <t>A szervetlen vegyületek fizikai és kémiai tulajdonságainak elsajátítása, az előfordulásukra, előállításukra és felhasználásukra vonatkozó ismeretek megszerzése. A szervetlen vegyületek nevezéktana, csoportosítási lehetőségek, általános jellemzésük, fizikai- és kémia tulajdonságaik, kötéstípusok. A leggyakoribb laboratóriumi és ipari előállítási módszerek. Előfordulásuk, felhasználásuk, biológiai szerepük, a környezetre kifejtett hatásuk. Az egyes vegyületcsoportok részletes megismerése: előfordulásuk, fizikai- és kémiai tulajdonságuk, előállításuk, felhasználásuk alapján. A szervetlen vegyületek fizikai-, kémiai tulajdonságainak és laboratóriumi előállítási módszereinek gyakorlati megismerése. Az önálló kísérleti munka fejlesztése, a megfigyelések készségszintű értelmezése. A szervetlen vegyületek fizikai-, kémiai tulajdonságainak és laboratóriumi előállítási módszereinek gyakorlati megismerése. Az önálló kísérleti munka fejlesztése, a megfigyelések készségszintű értelmezése.</t>
  </si>
  <si>
    <t>A tárgy elsajátításának célja, hogy a hallgatók olyan alkalmazható és hasznos ismeretekre tegyenek szert, amelyeket a modern számítógépes környezetben is jól tudnak alkalmazni a kémiai problémák megoldására, kiértékelésére, és a kémiával kapcsolatos oktatási feladatok ellátására. Online-könyvtári katalógusok. Elektronikus folyóiratok. Szakirodalmi adatbázisok. Képletrajzoló szoftverek. EISZ, Web of Science, ScienceDirect stb. hatékony használata. Tudományos szövegszerkesztés alapjai. Kemometria. olekulamodellezés, molekula vizualizációs technikák. Adatfeldolgozó szoftverek. Számítógépes szimulációk. Monte Carlo és molekuladinamika szimulációk alapjai. Prezentációk készítése.</t>
  </si>
  <si>
    <t>A főbb anyagcsoportokra vonatkozó alapismeret adása, az alkalmazhatóságuk bemutatása különböző iparágakban, valamint a vizsgálatukra használatos korszerű módszerek megismerése. A tárgy a főbb anyagcsoportok (fémek, kerámiák és műanyagok) esetében áttekinti az anyagok szerkezetét, a szerkezet és a makroszkópikus tulajdonságok közötti kapcsolatot, valamint bemutatja gyakorlati jelentőségüket a szervetlen és szerves vegyipar, a környezetvédelem, orvosbiológia, elektronika területén. Roncsolással végrehajtott vizsgálati módszerek. Roncsolásmentes modern anyagvizsgálati technikák.</t>
  </si>
  <si>
    <t xml:space="preserve">Tudás: Ismeri a matematika legfontosabb fogalmait, módszereit és alapvető összefüggéseit. Ismeri az egyváltozós valós függvények legfontosabb tulajdonságait, differenciál és integrálszámítását, illetve ezek alkalmazásait. Ismeri a lineáris algebra alapjait és ezek alkalmazásait. Képesség: Képes felismerni az egyváltozós valós függvények legfontosabb tulajdonságait. Képes gyakorlati példákon alkalmazni az egyváltozós függvények differenciál és integrálszámításának eredményeit, módszereit. Képes alkalmazni a lineáris algebra eredményeit és módszereit. Attitűd: Törekszik a matematikai ismereteinek széles körű alkalmazására a gyakorlati problémák megoldásában. A megszerzett matematikai ismereteinek alkalmazásával törekszik a megfigyelhető jelenségek minél alaposabb megismerésére, törvényszerűségeinek leírására, megmagyarázására. </t>
  </si>
  <si>
    <t xml:space="preserve">Tudás: Ismeri a vegyipari művelettan elméleti és gyakorlati alapjait, a hidrodinamikai, hőtani és anyagátadási műveleteket megvalósító berendezéseket és a főbb reaktortípusokat. Ismeri a főbb technológiákat. Tisztában van a kémia és a vegyipar lehetséges fejlődési irányaival és határaival. Képesség: - Képes a főbb vegyipari berendezések működési módját átlátni, értelmezni. Attitűd: Nyitott arra, hogy új elméleti és gyakorlati ismereteket szerezzen. Megszerzett kémiai ismereteinek alkalmazásával törekszik a természet - ezen belül hangsúlyozottan a kémiai jelenségek - és az ember viszonyának megismerésére, törvényszerűségeinek leírására. </t>
  </si>
  <si>
    <t xml:space="preserve">Tudás: Ismeri a fontosabb funkcióscsoportokat tartalmazó vegyületek szerkezetét, előállítási lehetőségeit, a vegyületek kémiai tulajdonságait, alkalmazni tudják szerves kémiai szintetikus problémák megoldásában, valamint ismerik ezen származékok felhasználhatóságát, gyakorlati jelentőségét. Képesség: - Képes rendszer szinten átlátni, értelmezni, alapvető feladatok kapcsán alkalmazni a megtanult ismereteket. - Képes a heteroatomokat tartalmazó szerves vegyületek előállításáról, reaktivitásáról, gyakorlati alkalmazásukról szakmai kommunikációra. - Képes az ismereteinek az összekapcsolására, kibővítésére, fejlesztésére. Attitűd: Nyitott arra, hogy a témakörben új, tudományosan bizonyított ismereteket szerezzen, de elutasítsa a megalapozatlan, esetleg megtévesztő állításokat. </t>
  </si>
  <si>
    <t xml:space="preserve">Knowledge: Student knows the most important concepts, methods and basic relationships of mathematics. Knows the most important properties of univariate real functions, differential and integral calculus, and their applications. Knows the basics of linear algebra and their applications.
Skills: Student able to recognize the most important properties of univariate real functions. Able to apply the results and methods of differential and integral calculations of univariate functions on practical examples. Able to apply the results and methods of linear algebra.
Attitude: Student strives to apply his mathematical knowledge to a wide range of practical problems. By applying the acquired mathematical knowledge, student strives to get to know the observable phenomena as thoroughly as possible, to describe and explain their laws.
</t>
  </si>
  <si>
    <t>Learning the physical and chemical properties of inorganic compounds, acquiring knowledge about their occurrence, production and use. Nomenclature of inorganic compounds, grouping possibilities, their general characteristics, physical and chemical properties, bond types. The most common laboratory and industrial production methods. Their occurrence, use, biological role, impact on the environment. Detailed knowledge of individual groups of compounds: based on their occurrence, physical and chemical properties, production, and use. Practical knowledge of the physical and chemical properties and laboratory production methods of inorganic compounds. Development of independent experimental work, skill-level interpretation of observations. Practical knowledge of the physical and chemical properties and laboratory production methods of inorganic compounds. Development of independent experimental work, skill-level interpretation of observations.</t>
  </si>
  <si>
    <t>Introduction to the basic concepts and specific laws of chemical industry and environmental protection technologies. Presentation of the most important technological procedures, chemical operations and processes from a theoretical and practical point of view, as well as their work and environmental protection aspects. Specific laws, operations, devices of chemical industry and environmental protection technologies, chemical industry reactors, chemical industry operations, structural materials. Firing technique. The technology of water. The drinking water. Water softening. Ceramic industry. The glass production. Construction binders. Sulfuric acid industry. Nitrogen industry. Ammonia synthesis. Nitric acid production. Fertilizer industry. Chlorine and alkali industry. Metallurgical industries. Steel production. Aluminum production. Corrosion of metals, protection against corrosion. Chemical processing of crude oil. Crude oil distillation and its products, their refining. Processes and products of petrochemical industries. Properties and production of plastics. Microbiological industries. Pulp industry. Agricultural industries, sugar production</t>
  </si>
  <si>
    <t>A vegyipari és környezetvédelmi technológiák alapfogalmainak, sajátos törvényszerűségeinek ismertetése. Az elméleti és gyakorlati szempontból legfontosabb technológiai eljárások, vegyipari műveletek és folyamatok, valamint azok munka- és környezetvédelmi vonatkozásainak bemutatása. A vegyipari és környezetvédelmi technológiák sajátos törvényei, műveletei, készülékei, vegyipari reaktorok, vegyipari műveletek, szerkezeti anyagok. Tüzeléstechnika. A víz technológiája. Az ivóvíz. A vízlágyítás. Kerámiaipar. Az üveggyártás. Építési kötőanyagok. Kénsavipar. Nitrogénipar. Ammóniaszintézis. Salétromsavgyártás. Műtrágyaipar. Klór és alkáli ipar. Metallurgiai iparágak. Acélgyártás. Alumíniumgyártás. A fémek korróziója, védekezés a korrózió ellen. A kőolaj vegyipari feldolgozása. A kőolaj desztilláció és termékei, azok finomítása. A petrolkémiai iparok eljárásai és termékei. Műanyagok tulajdonságai és előállítása. Mikrobiológiai iparok. Cellulózipar. Mezőgazdasági iparok, cukorgyártás.</t>
  </si>
  <si>
    <t>Knowledge: Student knows the theoretical and practical foundations of chemical industry operations, the equipment that implements hydrodynamic, thermal and material transfer operations and the main types of reactors. He knows the main technologies. He is aware of the possible development directions and limits of chemistry and the chemical industry.                                                Ability: - Able to see and interpret the operating mode of the main chemical industry equipment.                                    Attitude: Open to acquiring new theoretical and practical knowledge. By applying his acquired knowledge of chemistry, he strives to learn about the relationship between nature - especially chemical phenomena - and man, and to describe its laws.</t>
  </si>
  <si>
    <t>Knowledge: They know the structure of compounds containing important functional groups, their production possibilities, the chemical properties of the compounds, they can use them to solve organic chemical synthetic problems, and they know the usability and practical importance of these derivatives. Ability: - Able to see, interpret and apply the learned knowledge at the system level in relation to basic tasks. - Able to communicate professionally about the production, reactivity, and practical application of organic compounds containing heteroatoms. - He is able to connect, expand and develop his knowledge. Attitude: Open to acquiring new, scientifically proven knowledge on the topic, but rejects unfounded or possibly misleading claims.</t>
  </si>
  <si>
    <t>The aim of learning the subject is for the students to acquire applicable and useful knowledge that they can use in the modern computer environment to solve and evaluate chemical problems and to perform chemistry-related educational tasks. Online library catalogs. Electronic journals. Literature databases. Formula drawing software. EISZ, Web of Science, ScienceDirect, etc. effective use. Basics of scientific text editing. Chemometrics. molecule modeling, molecule visualization techniques. Data processing software. Computer simulations. Basics of Monte Carlo and molecular dynamics simulations. Making presentations.</t>
  </si>
  <si>
    <t>Providing basic knowledge about the main groups of materials, presenting their applicability in various industries, and getting to know the modern methods used for their examination. In the case of the main groups of materials (metals, ceramics and plastics), the subject reviews the structure of materials, the relationship between structure and macroscopic properties, and presents their practical significance in the fields of inorganic and organic chemistry, environmental protection, medical biology, and electronics. Destructive test methods. Modern non-destructive material testing techniques.</t>
  </si>
  <si>
    <t>Learning the physical and chemical properties of the elements, acquiring knowledge about their occurrence, production and use. The concept, connection, grid, properties of the elements. Periodically changing properties of elements. Grouping and energetic relations of chemical processes. The frequency of elements in the earth's crust and in the universe. Forms of occurrence of the elements. Types of production of elements. Descriptive chemistry of the elements: hydrogen and its isotopes. The noble gases. The halogen elements. The oxygen. Sulphur, selenium and tellurium. Nitrogen, phosphorus and arsenic. The coal. The silicon. Tin, lead, antimony and bismuth. Boron and aluminum. The alkali metals. The alkaline earth metals. General characterization of transition metals and their most important elements. Elements of the titanium, vanadium and chromium group. The platinum metals. Elements of the manganese and iron group. Copper and zinc group elements. THE
lanthanides and actinoids. Utilization of nuclear energy. Physical and chemical properties of elements and laboratory production methods
practical knowledge. Mastering independent experimental work, acquiring skills, interpreting observations. Production of the elements, examination of their physical and chemical properties.</t>
  </si>
  <si>
    <t>Knowledge: To know the most important verified theories and models based on the scientific results of chemistry, regarding the structure of atoms and molecules and the formation of chemical bonds. To know the most important proven theories and models based on the scientific results of inorganic chemistry, from the origin of the elements to the structure and properties of the elements and basic inorganic compounds. To have the basic knowledge of inorganic chemistry that enables you to describe basic chemical reactions, learn about the elements of practice based on this, and organize your knowledge. In his native language, to be aware of the conceptual system and terminology used to name natural processes.                                                                   Ability: Able to understand natural and related anthropogenic chemical processes. Able to use the necessary chemical literature. Able to theoretically and practically apply inorganic chemical paradigms. Attitude: Nature strives to apply its acquired knowledge of chemistry - within this, chemistry is emphasized phenomena - and to learn about the human relationship, to describe its laws. Due to his way of thinking, he is open to wider professional cooperation, receptive to new chemical aspects of environmental protection.</t>
  </si>
  <si>
    <t>BAI0195</t>
  </si>
  <si>
    <t xml:space="preserve">Tudás: Ismeri a szervetlen kémia tudományos eredményein alapuló, a szervetlen vegyületek szerkezetére, tulajdonságainak magyarázatára szolgáló legfontosabb igazolt elméleteket, modelleket. Rendelkezik azokkal a szervetlen kémiai alapismeretekkel, amelyek lehetővé teszik az alapvető kémiai reakciók leírását, az erre épülő gyakorlat elemeinek megismerését, az ismeretek rendszerezését. Anyanyelvén tisztában van a természeti folyamatokat megnevező fogalomrendszerrel és terminológiával. Képesség:
Képes a természeti és az ezekkel összefüggésben lévő antropogén kémiai folyamatok megértésére. Képes a szükséges kémiai szakirodalom használatára. Képes a szervetlen kémiai paradigmák elméleti és gyakorlati alkalmazására. Attitűd: Megszerzett kémiai ismereteinek alkalmazásával törekszik a természet - ezen belül hangsúlyozottan a kémiai
jelenségek - és az ember viszonyának megismerésére, törvényszerűségeinek leírására. Szemléletmódja révén nyitott a szélesebb szakmai együttműködésre, befogadó a környezetvédelem újabb kémiai vonatkozásai iránt. </t>
  </si>
  <si>
    <t>"Knowledge: Knows the most important verified theories and models based on the scientific results of inorganic chemistry for explaining the structure and properties of inorganic compounds. Possesses the basic knowledge of inorganic chemistry that enables the description of basic chemical reactions, knowledge of the elements of practice based on this, the knowledge In his native language, he is aware of the conceptual system and terminology used to name natural processes. Ability: Able to understand natural and related anthropogenic chemical processes. Able to use the necessary chemical literature. Able to theoretically and practically apply inorganic chemical paradigms. Attitude: Nature strives to apply its acquired knowledge of chemistry - within this, chemistry is emphasized phenomena - and to learn about the human relationship, to describe its laws. Due to his way of thinking, he is open to wider professional cooperation, receptive to new chemical aspects of environmental protection.</t>
  </si>
  <si>
    <t>Sóvágó Imre: Szervetlen kémia I. KLTE, 1997.
Brücher Ernő: A fémek és vegyületeik, KLTE, 1995.
Szabó Zoltán, Nyilasi János: A szervetlen kémia alapjai, Műszaki Könyvkiadó, 1978.
Lengyel Béla, Proszt János, Szarvas Pál: Általános és szervetlen kémia,
Tankönyvkiadó, 1971.</t>
  </si>
  <si>
    <t>Lázár István: Általános és szervetlen kémia, Debreceni Egyetem, 2000.
Brücher Ernő: A fémek és vegyületeik, KLTE, 1995.
Szabó Zoltán, Nyilasi János: A szervetlen kémia alapjai, Műszaki Könyvkiadó, 1978.
Lengyel Béla, Proszt János, Szarvas Pál: Általános és szervetlen kémia, Tankönyvkiadó,
1971.</t>
  </si>
  <si>
    <t>Borda J.: Kémiai technológia, KLTE, TTK, Debrecen, 1988.
Hasmann J.: Műszaki kémia, Műszaki Könyvkiadó, Budapest, 1978.
Gerecs Á.: Bevezetés a kémiai technológiába. Tankönyvkiadó, Budapest, 1982.
Fonyó Zs. - Fábry Gy.: Vegyipari művelettani alapismeretek. Nemzeti Tankönyvkiadó,
1998.
Vajta-Szebényi: Kémiai technológia.</t>
  </si>
  <si>
    <t>Tudás:
Tisztában van az adott típusú és szerveződési szintű anyag leírására szolgáló kvalitatív és kvantitatív modellekkel, azok teljesítőképességével, korlátaival, képes azok alkalmazására egyszerű rendszerek esetén.
Tisztában van az anyag kettős természetével.
Tisztában van a nukleáris fizika társadalmi vonatkozásaival, aktualitásokkal.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Képesség: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Attitűd:
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</si>
  <si>
    <t>Knowledge:
Is aware of the qualitative and quantitative models used for describing the given type and level of organization of matter, their performance and limitations, and is able to apply them to simple systems.
Is aware of the dual nature of matter.
Is aware of the social aspects of nuclear physics and current events.
Knows that the scientific conclusion is fundamentally quantitative.
Knows the importance of the laws of nature, is aware of the simplifying nature of models.
Is aware of the basic learning methodological features and errors of oral and written expressiveness.
Is prepared to use IT skills to learn the subject.
Is aware of the ethical issues of the subject of physics.
Knows the areas of individual competence and responsibility in education, upbringing and attitude formation as a graduate physics teacher.
Skills:
Is open and suitable for acquiring knowledge empirically, is able to abstract the knowledge acquired.
Is able to view, interpret, explain and synthesize the phenomena experienced in nature according to the conceptual and legal system of physics.
Is able to convert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phenomena and the operation of devices used in everyday life.
Has basic scientific communication skills.
Is able to convey to students the essence of the natural sciences, the close relationship between thebranches of the natural science, and the responsibility of society and the individual for the preservation of the natural environment.
Able to recognize and integrate the connections between the knowledge of different fields.
Is able to prepare students specifically for the current intermediate level of physics.
Able to continuously update professional knowledge.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Attitude: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</si>
  <si>
    <t xml:space="preserve">Tudás: A hallgató ismeri a biokémiában használt fontosabb fogalmakat. Ismeri a biokémiában kulcsszerepet játszó vegyületek szerkezetét. Ismeri az alapvető anyagcsere útvonalakat és azok szabályozását. Rendelkezik azokkal a biokémiai alapismeretekkel, amelyek lehetővé teszik az alapvető életfolyamatok leírását. Ismeri az alapvető anyagcserefolyamatokat és azok szabályozását
Képesség: A hallgató érti az anyagcserefolyamatok közötti kapcsolatokat tudja, hogy milyen útvonalak aktiválódnak, illetve inaktiválódnak. Képes véleményt formálni az egészséges táplálkozásról. Megérti a sajtóban és az interneten megjelenő biokémiai kutatással kapcsolatos hírek lényegét. 
Attitűd: Folyamatosan képezi magát. Érdeklődik a tudományág eredményei iránt. Törekszik az összefüggések megértésére, feltárására. 
</t>
  </si>
  <si>
    <t>Knowledge: The student knows the most important concepts used in biochemistry. He/she knows the structure of compounds that play a key role in biochemistry. He/she knows the basic metabolic pathways and their regulation. He/she has the basic biochemical knowledge that enables him/her to describe basic life processes. He/she knows the basic metabolic processes and their regulation
Ability: The student understands the connections between metabolic processes and knows which pathways are activated and deactivated. He/she is able to form an opinion on healthy eating. He/she understands the essence of biochemical research news in the press and on the Internet.
Attitude: He/she is constantly training himself. He/she is interested in the results of the discipline. He/she strives to understand and explore connections.</t>
  </si>
  <si>
    <t>Kollaborációs tér, oktatástechnikai innováció, mesterséges intelligencia:
Ismeri az oktatási kollaborációs terek használatát, különös tekintettel a fizikatanítás specialitásaira. Ismeri a kísérletező oktatás lehetőségeit a virtuális térben. A környezetében található elektronikai eszközökben felismeri a potenciális kísérleti eszközt is.
A tanár-diák, illetve a tanár-tanár szakmai kapcsolatokra vonatkozó ismeretanyag online lehetőségek alkalmazása a technikai feltétel együttes teljesülésével. Jelenléti és online kapcsolati, kommunikációs lehetőségek (online telekonferencia/webinárium/ valós idejű kommunikáció).
Lehetséges megoldások alkalmazása (Microsoft Teams, Office 365, Jitsi, Skype, Zoom, Messenger, Viber, WhatsApp, Telegram, Facetime, Duo, Discord, LogMeIn, Hangouts Meet, Slack, TeamViewer)</t>
  </si>
  <si>
    <t>Collaboration environment, educational technology innovation, artificial intelligence:
Is familiar with the use of educational collaboration frames, especially the specialties of teaching physics. Knows the possibilities of experimental education in cyberspace. Can recognize the potential experimental device in the electronic devices around us.
Can apply online possibilities of the knowledge on teacher-student and teacher-teacher relations together with the fulfillment of the technical condition. Presence and online contact and communication opportunities (online teleconference / webinar / real-time communication).
Possible solutions (Microsoft Teams, Office 365, Jitsi, Skype, Zoom, Messenger, Viber, WhatsApp, Telegram, Facetime, Duo, Discord, LogMeIn, Hangouts Meet, Slack, TeamViewer).</t>
  </si>
  <si>
    <t>Knowledge:
He is familiar with the use of educational collaboration spaces, especially the specialties of teaching technology. He / she has the basic (comprehension, logic, IT) skills required to obtain information, process, interpret and arrange information.
Knows the aspects of curriculum selection and organization related to the teaching of technique.
He is aware of the basic learning methodological features and errors of oral and written expression.
He is aware of the ethical issues of the technical subject.
He / she knows the areas of his / her individual competence and responsibility in education, upbringing and attitude formation as a graduate technical teacher.
Skills:
Use the knowledge available on the Internet with a proper routine.
You can use the possibilities of computers and multimedia for educational purposes: design, modeling.
Has basic science communication skills.
Able to recognize and integrate the connections between the knowledge of different fields.
Ability to choose teaching tools and methods to suit subject requirements.
Able to continuously renew his / her professional and pedagogical knowledge, to develop professionally based on the application of new tools, teaching methods and scientific results.
Able to maintain interest and attention at all times.
Attitude:
He is committed to educating his students on rational thinking, logical reasoning, and a scientific approach.
It is committed to expanding and renewing its professional and methodological knowledge.
It strives to develop thoughtful thinking in its students.
It is committed to making the most of the opportunities (material, material, infrastructural, relational) in organizing the learning process.
Ready to collaborate with professional forums in your field; creative work communities, subject pedagogical workshops.
He is committed to teaching quality technology, to demanding teaching, to continuous self-education.
He considers professional cooperation within his field important.</t>
  </si>
  <si>
    <t>A gyakorlati jegy megszerzésének feltétele a félév során előírt kiselőadások, bemutatók megtartása az adott kollaborációs környezetben, valamint egy félév végi ZH teljesítése, külön-külön legalább 50% eredménnyel.</t>
  </si>
  <si>
    <t xml:space="preserve">The prerequisite for obtaining the term grade is to give the lectures required and presentations during the semester in the given collaborative environment the solution of physics problems on the topics listed in the course programme, as well as to complete an end-term test with a min. passing rate of 50% each. </t>
  </si>
  <si>
    <t xml:space="preserve">Digitális Pedagógiai Módszertani Ajánlások Gyűjteménye OH 2021
Horváth Cz. János: Digitális pedagógia 2.0 Typotex Kiadó Budapest 2013
Dr. Polonkai Mária: Az oktatás jövőképe, a tudás új értelmezése a digitális világban, Suliszervíz Oktatási és Szakértői Iroda-Suliszervíz Pedagógiai Intézet Debrecen 2017
 Dan Levy: Zoom-tanterem Geopen Könyvkiadó Kft. 2020
</t>
  </si>
  <si>
    <r>
      <t xml:space="preserve">Tudása:
</t>
    </r>
    <r>
      <rPr>
        <sz val="9"/>
        <rFont val="Arial"/>
        <family val="2"/>
        <charset val="238"/>
      </rPr>
      <t xml:space="preserve">Ismeri az oktatási kollaborációs terek használatát, különös tekintettel a fizikatanítás specialitásaira. Ismeri a kísérletező oktatás lehetőségei a virtuális térben.
Ismeri a fizika tanításához kapcsolódó tananyag-kiválasztás és -rendszerezés szempontjait.
Tisztában van a szóbeli és írásbeli kifejezőkészség alapvető tanulás-módszertani jellegzetességeivel, hibáival.
Tisztában van a fizika szaktárgy etikai kérdéseivel.
Tudja, hogy okleveles fizikatanárként milyen területekre terjed ki saját, egyéni hatásköre és felelőssége az oktatás, a nevelés és a szemléletformálás terén.
</t>
    </r>
    <r>
      <rPr>
        <b/>
        <sz val="9"/>
        <rFont val="Arial"/>
        <family val="2"/>
        <charset val="238"/>
      </rPr>
      <t xml:space="preserve">Képességei:
</t>
    </r>
    <r>
      <rPr>
        <sz val="9"/>
        <rFont val="Arial"/>
        <family val="2"/>
        <charset val="238"/>
      </rPr>
      <t xml:space="preserve">Megfelelő rutinnal alkalmazza az interneten elérhető tudásanyagot.
Oktatási célokra fel tudja használni a számítógép és multimédia adta lehetőségeket: kísérletezés, modellezés és a mérési adatok kiértékelése. Ismer és alkalmazni képes számítógépes szimulációkat a fizikatanítás során.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A környezetében található elektronikai eszközökben felismeri a potenciális kísérleti eszközt is.
Képes tantárgyi követelményekhez igazodva az oktatási eszközök és módszerek megválasztására.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t>
    </r>
    <r>
      <rPr>
        <b/>
        <sz val="9"/>
        <rFont val="Arial"/>
        <family val="2"/>
        <charset val="238"/>
      </rPr>
      <t xml:space="preserve">Attitűdje:
</t>
    </r>
    <r>
      <rPr>
        <sz val="9"/>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
Fontosnak tartja a szaktárgyán belüli szakmai együttműködést.</t>
    </r>
  </si>
  <si>
    <t xml:space="preserve">Tudás: 
A hallgató ismeri az informatika alapfogalmait, a kémia és általában természettudományok tanulásához, műveléséhez és prezentálásához szükséges egyszerűbb programokat.
Ismeri azokat a módszereket, amelyek  lehetővé teszik számára a vizsgálandó kémiai folyamatok, rendszerek, tudományos problémák tudományos gyakorlatban elfogadott módszerekkel történő tesztelését és a mérési eredmények számítógépes feldolgozását. 
Képesség: 
Képes egy adott kémiai problémát informatikai módszerekkel megoldani. Képes a szövegszerkesztési normák figyelembevételével szöveges dokumentumot létrehozni. Képes a mérési / számítási eredmények ábrázolására, alapvető kiértékelésére. Képes kémiai témák prezentációját megalkotni. Képes szerkezeti képletek, reakcióegyenletek képletrajzolóval történő reprodukálására. Képes egyszerű kereséseket végrehajtani kémiai adatbázisokban. 
Képes a mérési eredmények kiértékelésére, értelmezésére, dokumentálására. 
Attitűd: 
Nyitott a számítógép alkalmazására kémiai problémák megoldása, dokumentálása és az eredmények feldolgozása során. Nyitott szakmai eszmecserére a feladatok megoldása érdekében. 
Nyitott a szakmai eszmecserére mind a kémiai szakterületen, mind a kapcsolódó területeken dolgozó szakemberekkel.  
</t>
  </si>
  <si>
    <t>Knowledge:
The student knows the basic concepts of informatics, the simple programs necessary for learning, cultivating and presenting chemistry and natural sciences in general.
He/she knows the methods that enable him/her to test the chemical processes, systems, and scientific problems to be investigated using methods accepted in scientific practice and to process the measurement results by computer.
Ability:
The student is able to solve a specific chemical problem using IT methods. He/she is able to create a text document taking into account text editing standards. He/she is capable of representing and basic evaluation of measurement/calculation results. He/she is able to create presentations on chemical topics. He/she is capable of reproducing structural formulas and reaction equations with a formula plotter. He/she is able to perform simple searches in chemical databases.
The student is able to evaluate, interpret and document measurement results.
Attitude:
The student is open to the use of the computer in solving chemical problems, documenting and processing the results. He/ she is open to professional exchange of ideas in order to solve tasks, and he/she is open to professional exchange of ideas with specialists working both in the field of chemistry and in related fields.</t>
  </si>
  <si>
    <t>Thomas H. Cormen, Charles E. Leiserson, Ronald L. Rivest, Algoritmusok, Műszaki könyvkiadó, 1997
Benkő Tiborné, Programozási feladatok és algoritmusok, ComputerBooks, Budapest, 2003
Katona Endre: Bevezetés az informatikába, Panem, Budapest, 2004</t>
  </si>
  <si>
    <t>A félév során megírt zárthelyik átlaga min elégséges, a házi dolgozatok százalékos értékelésének átlaga min. 50 %.</t>
  </si>
  <si>
    <t>The average of the homework written during the semester is at least sufficient, the average of the percentage evaluation of the homework is at least. 50%.</t>
  </si>
  <si>
    <t xml:space="preserve">2 mid-tem tests with a minimum passing rate of 50% </t>
  </si>
  <si>
    <t>Sztöchiometriai feladatok megoldása. Gáztörvényekkel kapcsolatos feladatok megoldása. Koncentrációszámítás. Feladatok a tömeghatás törvény alkalmazására, disszociációfok és disszociációs állandó meghatározása. A pH fogalma. Erős savak és bázisok pH-ja. Gyenge savak és bázisok pH-ja. Az oldhatósági szorzatra vonatkozó kémiai számítások. Csapadékleválással kapcsolatos feladatok. Hidrolizáló sók pH-jának számítása. Pufferrendszerek pH-jának, pufferkapacitásának meghatározása. Komplexképződési reakciókkal kapcsolatos feladatok. Az elektródpotenciálok és az elektromotoros erő. Egyensúlyi állandók, redoxi folyamatok iránya. Az elektrolízisre vonatkozó feladatok megoldása.</t>
  </si>
  <si>
    <t>Solving stoichiometric problems. Solving tasks related to gas laws. Concentration calculation. Tasks for applying the law of mass effect, determining the degree of dissociation and the dissociation constant. Concept of pH. The pH of strong acids and bases. The pH of weak acids and bases. Chemical calculations for the solubility product. Tasks related to precipitation. Calculation of the pH of hydrolyzing salts. Determination of pH and buffer capacity of buffer systems. Tasks related to complex formation reactions. Electrode potentials and electromotive force. Equilibrium constants, direction of redox processes. Solving tasks related to electrolysis.</t>
  </si>
  <si>
    <r>
      <t>Tudás:</t>
    </r>
    <r>
      <rPr>
        <sz val="9"/>
        <color theme="1"/>
        <rFont val="Arial"/>
        <family val="2"/>
        <charset val="238"/>
      </rPr>
      <t xml:space="preserve"> Ismeri a gáztörvényekkel, koncentráció számítással kapcsolatos összefüggéseket. Ismeri a kémiában használatos legfontosabb jelöléseket, leíró mennyiségeket és mértékegységeiket; az atomok és rendszámuk, tömegszámuk, a vegyületek és ionok jelölésének szabályait Ismeri az összegképlet, szerkezeti képlet fogalmát, jelentését. Érti a kémiai egyenlet jelentéseit. Ismeri a kémiai egyenletek rendezésének alapelveit. Érti és tudja kiszámítani az egyensúlyi állandót az egyensúlyi koncentrációkból. Érti a pH-val kapcsolatos alapfogalmakat és összefüggéseket erős és gyenge savak, illetve bázisok esetén; Érti az elektromotoros erő fogalmát Érti és tudja az elektrokémiai ismereteket (redoxi folyamatok irányának becslése), fel tudja írni az elektródfolyamatokat. Ismeri és érti a Faraday-törvényeket. </t>
    </r>
    <r>
      <rPr>
        <b/>
        <sz val="9"/>
        <color theme="1"/>
        <rFont val="Arial"/>
        <family val="2"/>
        <charset val="238"/>
      </rPr>
      <t>Képesség:</t>
    </r>
    <r>
      <rPr>
        <sz val="9"/>
        <color theme="1"/>
        <rFont val="Arial"/>
        <family val="2"/>
        <charset val="238"/>
      </rPr>
      <t xml:space="preserve"> Tudja, hogyan kell adott összetételű oldatot készíteni vízmentes, ill. kristályvizet tartalmazó vegyületből és oldószerből. Alkalmazni tudja a megismert alapelveket és ezek birtokában tudjon kémiai egyenleteket rendezni, továbbá alkalmazni tudja a reakcióegyenleteket a sztöchiometriai számításokban. Alkalmazni tudja az egyensúlyi koncentráció és a kiindulási koncentráció, valamint az átalakulási százalék közti kapcsolatot. Képes a közömbösítési reakciók alapján történő sztöchiometriai számítások valamint a sav–bázis titrálással kapcsolatos feladatok megoldására. Tudja kiszámítani az elektromotoros erőt standardpotenciálokból. Tudja alkalmazni az elektrokémiai ismereteket (redoxi folyamatok irányának becslése) a sztöchiometriai számításokban, alkalmazni tudja számításaiban a Faraday-törvényeket. </t>
    </r>
    <r>
      <rPr>
        <b/>
        <sz val="9"/>
        <color theme="1"/>
        <rFont val="Arial"/>
        <family val="2"/>
        <charset val="238"/>
      </rPr>
      <t>Attitüd:</t>
    </r>
    <r>
      <rPr>
        <sz val="9"/>
        <color theme="1"/>
        <rFont val="Arial"/>
        <family val="2"/>
        <charset val="238"/>
      </rPr>
      <t xml:space="preserve"> Elkötelezett a pontos munkavégzés mellett a kémiai gyakorlatok során. Nyitott a körülöttünk lévő világ megismerésére. Törekszik a naprakész, szakszerű és pontos kémiai problémamegoldásra. Törekszik a társaival történő együttműködésre a kísérletek megtervezésében és az ahhoz kapcsolódó számítási feladatok megoldásában. </t>
    </r>
    <r>
      <rPr>
        <b/>
        <sz val="9"/>
        <color theme="1"/>
        <rFont val="Arial"/>
        <family val="2"/>
        <charset val="238"/>
      </rPr>
      <t>Autonómia, felelősség:</t>
    </r>
    <r>
      <rPr>
        <sz val="9"/>
        <color theme="1"/>
        <rFont val="Arial"/>
        <family val="2"/>
        <charset val="238"/>
      </rPr>
      <t xml:space="preserve"> Munkája során önállóan képes megoldani a felmerülő kémiai problémákhoz kapcsolódó számítási feladatokat. A tevékenysége megkezdése előtt számítással ellenőrizni képes a kísérletek, gyakorlatok, berendezések biztonságos működését.</t>
    </r>
  </si>
  <si>
    <t>Knowledge: Knows the relationships related to the gas laws and concentration calculation. Knows the most important notations used in chemistry, descriptive quantities and their units; the rules for notation of atoms and their atomic number, mass number, compounds and ions. Knows the concept and meaning of sum formula and structural formula. Understands the meanings of the chemical equation. Knowa the basic principles of ordering chemical equations. Understands and can calculate the equilibrium constant from the equilibrium concentrations. Understands the basic concepts and relationships related to pH in the case of strong and weak acids and bases; Understands the concept of electromotive force. Understands and knows electrochemical knowledge (estimating the direction of redox processes), student can describe electrode processes. Knows and understands Faraday's laws. Ability: Knows how to prepare a solution of a given composition, anhydrous or of a compound containing water of crystal and a solvent. Student can apply the basic principles you have learned and solve chemical equations with them, and you can use reaction equations in stoichiometric calculations. Student can apply the relationship between the equilibrium concentration and the initial concentration, as well as the conversion percentage. Able to solve stoichiometric calculations based on neutralization reactions and tasks related to acid-base titration. Student can calculate the electromotive force from standard potentials. Student can apply electrochemical knowledge (estimation of the direction of redox processes) in stoichiometric calculations, you can apply Faraday's laws in your calculations. Attitude: Committed to accurate work during chemistry exercises. Open to learning about the world around us. Student strives for up-to-date, professional and accurate chemical problem solving. Student strives to cooperate with his peers in designing experiments and solving related calculation tasks. Autonomy, responsibility: In the course of his work, student is able to independently solve computational tasks related to emerging chemical problems. Before starting his activities, student is able to check the safe operation of experiments, exercises and equipment by calculation.</t>
  </si>
  <si>
    <t xml:space="preserve">Farkas Etelka: Általános és analitikai kémiai példatár. Egyetemi jegyzet. KLTE.1992.
Villányi Attila: Ötösöm lesz kémiából, Műszaki Könyvkiadó, Budapest, 2002. Villányi Attila: Kémia a kétszintű érettségire, Kemavill Bt., Budapest, 2005. Dr. Rózsahegyi Márta, Dr. Wajand Judit: Rendszerező kémia mintapéldákkal, feladatokkal, Mozaik Kiadó, Szeged, 1992
</t>
  </si>
  <si>
    <t>A tematikában rögzített összes gyakorlatot teljesíteni kell. Teljesített a gyakorlat akkor, ha végrehajtása (a gyakorlaton ill. pótláson való részvétel) mellett a jegyzőkönyv is elfogadott (legalább elégséges). A gyakorlati jegy az egyes gyakorlatok érdemjegyeinek és a ZH-k érdemjegyeinek átlagának számtani közepe, majd pedig a kerekítés szabályai szerint.</t>
  </si>
  <si>
    <t>All the exercises recorded in the topic must be completed. The practice is completed if, in addition to its implementation (participation in the practice or replacement), the protocol is also accepted (at least sufficient). The term grade is the arithmetic mean of the marks of the individual exercises and the average of the marks of the mindterm written tests, and then according to the rules of rounding.</t>
  </si>
  <si>
    <t>Ajánlott szakirodalom: Veszprémi Tamás: Általános kémia (Akadémiai Kiadó, 2015)  Horváth A., Sebestyén A., Zábó M.: Általános kémia, Veszprémi Egyetem. 1995. Gergely P., - Erdődi F., - Vereb Gy.: Általános és bioszervetlen kémia. Semmelweis Kiadó, Budapest, 2002. Ebbing D.: General Chemistry. Houghton Mifflin Company. Boston. 1984.</t>
  </si>
  <si>
    <t>Ajánlott szakirodalom: Veszprémi Tamás: Általános kémia (Akadémiai Kiadó, 2015) Horváth A., Sebestyén A., Zábó M.: Általános kémia, Veszprémi Egyetem. 1995. Gergely P., - Erdődi F., - Vereb Gy.: Általános és bioszervetlen kémia. Semmelweis Kiadó, Budapest, 2002. Ebbing D.: General Chemistry. Houghton Mifflin Company. Boston. 1984.</t>
  </si>
  <si>
    <t xml:space="preserve">Brücher Ernő: Általános kémia, Debreceni Egyetem, 2004
William D. Callister: Materials Science and Engineering: an introduction.
John Wiely and Sons, ISBN: 0-471-32013-7
Kiss Éva: A kémia újabb eredményei, 95. Akadémiai Kiadó, Budapest, 2006 Ajánlott: http://www.sze.hu/~zsebok/A&amp;T_jegyzet_2009.pdf http://www.matsci.uni-miskolc.hu/nanotech/letoltes.htm
</t>
  </si>
  <si>
    <t xml:space="preserve">Hórvölgyi Zoltán: A nanotechnológia kolloidkémiai alapjai, BMGE, Bp., 2011                                                                Bagyinszki Gyula - Szakál Zoltán - Pinke Péter - Nagyné Halász Erzsébet - Mészáros István - Szabó Péter János - Kovács-Coskun Tünde - Dobránszky János - Berecz Tibor - Varga Péter: Anyagtudomány (szerk: Szakál Gyula), Interkönyv, 2013
</t>
  </si>
  <si>
    <t>OKE1216</t>
  </si>
  <si>
    <t>Szak neve: kémiatanár</t>
  </si>
  <si>
    <t xml:space="preserve">Carboxylic acids: mono, dicarboxylic acids, carboxylic acid derivatives, esters, amides, glycerides. Important bioorganic compounds, heterocycles, saccharides, mono, di, oligo and polysaccharides. Amino acids, peptides, proteins, nucleic acids. Purine and pyrimidine bases. Alkaloids, drugs, pharmaceuticals.
</t>
  </si>
  <si>
    <t>A tematikában rögzített összes gyakorlatot és feladatot teljesíteni kell. Teljesített a gyakorlat akkor, ha végrehajtása (a gyakorlaton ill. pótláson való részvétel) mellett a jegyzőkönyv is elfogadott (legalább elégséges). A gyakorlati jegy az egyes gyakorlatok érdemjegyeinek és a ZH-k érdemjegyeinek átlagának számtani közepe, majd pedig a kerekítés szabályai szerint.</t>
  </si>
  <si>
    <t>Basics of instrumental analytical methods: atomic spectroscopic methods, X-ray emission spectrometry, molecular spectroscopy methods (UV/VIS, IR, Raman). Fluorescent spectrometry, mass spectrometry, NMR, ESR. Electro analytical procedures: voltammetric methods, potentiometry, conductometry, electrogravimetry. Ionometry. Thermal analysis, kinetic methods, radioanalytics. Analytical methods in biochemistry. Automatic and continous measuring systems. Sampling and sample preparation techniques. The error of the analytical measurement. Statistical methods in the analytical chemistry. Quality assurance. The application of chemometry in the analytical chemistry. Processing the results of the analytical measurements.</t>
  </si>
  <si>
    <t>A gyakorlati jegy megszerzésének feltétele a félév során előírt gyakorlati feladatok teljesítése, a zárthelyik megírása külön-külön legalább 50% eredménnyel.</t>
  </si>
  <si>
    <t>The condition for obtaining the term grade is the completion of the practical tasks prescribed during the semester, and the writing of the mid-term tests separately with a score of at least 50%</t>
  </si>
  <si>
    <t>Iskolai tanítási gyakorlat</t>
  </si>
  <si>
    <t>School teaching practice</t>
  </si>
  <si>
    <t xml:space="preserve">A tanárjelölt hallgató önállóan tart szaktárgyi mikrotanítást és tanórákat, ezekre történő felkészülés, óratervezetek megírása, egyeztetése a szakvezetővel, az órák megtartása és közös reflektálása történik. A szaktárgyi tanítási folyamatok tudatos átgondolt tervezése, megtartása, egyéni és társas tapasztalatszerzés történik. Szaktárgyi tanórai és tanórán kívül végzett nevelési tanítási tevékenység zajlik. A tanítási gyakorlat célja felkészülés tanulási folyamatok szakértő irányítására, a szaktárgyak tanítására, az  tanári szakképzettségekhez kapcsolódó tanítási és tanórán kívüli tevékenységekre a szakvezető, a szakmódszertan-oktató, és pedagógia-, pszichológia-oktató, mentor támogatásával. Elsősorban szaktárgyi hospitálások, mikrotanítások, tanórai tanítások és projekttanításokra kerül sor, különböző munkaformákban. További cél tapasztalat szerzés a tanulók nevelésével-oktatásával, a szaktárgyi tanári munkával kapcsolatban szaktárgyi   órák látogatásával, elemzésével. A megfigyelt órák, foglalkozások megvalósításának tervezése, mikrotanítások, hospitálás különleges bánásmódot igénylő tanulók  szaktárgyi foglalkozásain is, felzárkóztató és tehetséggondozó foglalkozások tartása.  </t>
  </si>
  <si>
    <t>The student holds independent lessons, prepares for them, writes lesson plans, agrees them with the teacher, holds the lessons and reflects on them together. The teaching of the subject is planned and carried out in a conscious and thoughtful manner, and individual and peer learning is carried out. Teaching and educational activities in and out of class are carried out. The aim of the teaching practice is to prepare for the expert guidance of learning processes, subject teaching, teaching and extra-curricular activities related to the teaching qualifications with the support of the subject leader, the subject methodology teacher, and the pedagogy and psychology teacher, mentor. Mainly subject specific visits, micro-teaching, classroom teaching and project teaching in different working formats. Additional objective: to gain experience in the education of pupils by attending and analysing lessons in subject and non-subject teaching. Planning the implementation of observed lessons and activities, micro-teaching, observing lessons for pupils with special needs, and providing remedial and talent development activities.</t>
  </si>
  <si>
    <t>Tudás: rendelkezik szaktárgyi és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Felkészül a tanításra. Szakmai segítséget kér és elfogad. Fontosnak tartja a tervezést, reflektálást.  Fontosnak tartja a tanulói különbözőségekkel szembeni toleranciát.Felelősségteljesen végzi tevékenységét.</t>
  </si>
  <si>
    <t>Knowledge: has knowledge of the subject and educational science of student personality development and intergroup processes. It helps to build and develop community. Knowledge of the role of the discipline in society. Knowledge of the interrelationship between education, training and the transmission of values. Knowledge of the impact of different learning environments on learning outcomes. Abilities: to create, with the help of experienced mentors, pedagogical situations that promote the intellectual development of learners, taking into account the specificities of learners. Ability to select and plan appropriate learning methods for learners with different abilities. Ability to analyse pedagogical processes on an ongoing basis. Ability to create a tolerant and supportive atmosphere. Attaches importance to the continuous development of pupils' knowledge and skills. Ability to plan the learning of the subject in and out of class with the help of the teacher/mentor. Attitude. Prepared to learn. Seeks and accepts professional help. Takes on and receives support from teacher.  Considers it important to be tolerant of students' differences.Performs responsibly.</t>
  </si>
  <si>
    <t xml:space="preserve"> A szakvezető és a szakmódszertant oktató által kialakított és a gyakorlati naplóban rögzített értékelés.</t>
  </si>
  <si>
    <t>An assessment developed by the course supervisor and the course tutor and recorded in the practical logbook.</t>
  </si>
  <si>
    <t>Tankönyvek, okos tankönyvek, nkp.hu, Falus Iván (főszerk.) (2022.): Didaktikai kézikönyv Elméleti alapok a tanítás tanulásához, Akadémiai Kiadó, Budapest.</t>
  </si>
  <si>
    <t>OKE9000</t>
  </si>
  <si>
    <t>Blokkszeminárium (módszertani követő szeminárium)</t>
  </si>
  <si>
    <t xml:space="preserve">Seminars in Blocks </t>
  </si>
  <si>
    <t xml:space="preserve">Az összefüggő egyéni iskolai gyakorlatot követő szaktárgyi blokkszeminárium keretén belül (ön)reflexiókkal kísért iskolai tapasztalatok közös megbeszélése történik, ahol a saját iskolai, tanórai, tanórán kívüli élmények körüljárása mellett a csoportgondolkodásra, az együttműködésre, a hatékony konfliktuskezelésre helyeződik a hangsúly. Cél a reflektív szemlélet megerősítése, a tanárjelölt nézeteinek feltárása, a véleményalkotás kialakításának segítése, a problémaérzékenység, a kritikai érzék és a döntési kompetenciák fejlesztése. Így a blokkszeminárium a tanárjelölt számára az egymástól való tanulásnak is kitüntetett alkalma, ahol az egymás közötti diskurzusok építő jellege érvényesül. A toleráns tanári attitűd kialakítását szolgálják a különböző iskolai helyzetekről szóló beszámolók utáni megbeszélések. Mindezek mellett a tanárjelöltek megtapasztalják, hogy a különböző értékrenddel, meggyőződéssel, nézettel rendelkező csoport hogyan képes egy közösen kialakított cél érdekében történő együttműködésre. A szaktárgyi blokkszemináriumon a tanári kompetenciák fejlődését bizonyító portfólió készítés is megvalósul.             </t>
  </si>
  <si>
    <t xml:space="preserve">Within the framework of the subject block seminar following the individual school practice, there is a joint discussion of school experiences accompanied by (self-)reflections, where, in addition to the discussion of one's own experiences in school, in class and outside of class, the emphasis is on group reflection, cooperation and effective conflict management. The aim is to reinforce a reflective approach, to explore the views of the teacher candidate, to help him/her to formulate opinions, to develop problem sensitivity, critical awareness and decision-making skills. Thus, the block seminar is also a privileged opportunity for the teacher candidate to learn from each other, where the constructive nature of the discussions between the two is enhanced. The discussions after the reports on the different school situations serve to develop a tolerant attitude towards teaching. In addition, teacher candidates experience how a group with different values, beliefs and views can work together towards a common goal. The subject block seminar will also include the production of a portfolio demonstrating the development of teaching competences.  </t>
  </si>
  <si>
    <t xml:space="preserve">Tudás - Átfogóan ismeri a tartalmi szabályozás eszközeit, a tanterveket, az iskolai működést meghatározó alapdokumentumokat. Képesség - Képes önállóan mentor és konzulens segítségével tanórai, tanórán kívüli foglalkozásokat tervezni, szervezni, lebonyolítani, értékelni. Attitűd  - Átfogó módon gondolkodik a pedagógiai folyamatokról.   - Elkötelezett a reflektív gondolkodásának fejlesztése mellett  - Törekszik szakmai együttműködésre. </t>
  </si>
  <si>
    <t xml:space="preserve">Knowledge - Comprehensive knowledge of content regulation tools, curricula, basic documents governing school operations. Ability - Ability to plan, organise, implement and evaluate extra-curricular and classroom activities independently with the help of a mentor and a consultant. Attitude - Has a holistic approach to pedagogical processes - Is committed to developing reflective thinking - Strives for professional cooperation. </t>
  </si>
  <si>
    <t>Aktív szemináriumi részvétel. Portfólióba szabadon választott tanári kompetencia, tervezett tanári tevékenységek írásban történő benyújtása és prezentálása.</t>
  </si>
  <si>
    <t>Active seminar participation. Portfolio of freely chosen teaching competences, written submission and presentation of planned teaching activities.</t>
  </si>
  <si>
    <t xml:space="preserve">FELADATGYŰJTEMÉNY, Összefüggő egyéni iskolai gyakorlatot teljesítő tanárszakos hallgatók számára
Dr. Márton Sára és Dr. Margitics Ferenc, Nyíregyháza, 2012.
https://bgytk.nye.hu/hu/node/4
Dr. Hollósi-Hajnalka- Dr. Márton Sára Portfólió a tanárképzésben, Nyíregyháza, 2017.
https://bgytk.nye.hu/hu/node/11
</t>
  </si>
  <si>
    <t xml:space="preserve">OKE9200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</si>
</sst>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sz val="9"/>
      <color indexed="8"/>
      <name val="Arial"/>
      <family val="2"/>
      <charset val="238"/>
    </font>
    <font>
      <sz val="9"/>
      <color theme="1"/>
      <name val="Arial"/>
      <family val="2"/>
      <charset val="238"/>
    </font>
    <font>
      <sz val="9"/>
      <name val="Arial"/>
      <family val="2"/>
      <charset val="238"/>
    </font>
    <font>
      <sz val="9"/>
      <color theme="1"/>
      <name val="Calibri"/>
      <family val="2"/>
      <charset val="238"/>
      <scheme val="minor"/>
    </font>
    <font>
      <sz val="9"/>
      <color rgb="FF202124"/>
      <name val="Arial"/>
      <family val="2"/>
      <charset val="238"/>
    </font>
    <font>
      <b/>
      <sz val="9"/>
      <name val="Arial"/>
      <family val="2"/>
      <charset val="238"/>
    </font>
    <font>
      <sz val="9"/>
      <color rgb="FF202124"/>
      <name val="Arial"/>
      <family val="2"/>
    </font>
    <font>
      <sz val="10"/>
      <color theme="1"/>
      <name val="Times New Roman"/>
      <family val="1"/>
      <charset val="238"/>
    </font>
    <font>
      <b/>
      <sz val="9"/>
      <color theme="1"/>
      <name val="Arial"/>
      <family val="2"/>
      <charset val="238"/>
    </font>
    <font>
      <sz val="9"/>
      <color rgb="FFFF0000"/>
      <name val="Arial"/>
      <family val="2"/>
      <charset val="238"/>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rgb="FF000000"/>
      </patternFill>
    </fill>
  </fills>
  <borders count="12">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04">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left" vertical="top"/>
    </xf>
    <xf numFmtId="0" fontId="6" fillId="0" borderId="0" xfId="0" applyFont="1"/>
    <xf numFmtId="0" fontId="2" fillId="0" borderId="2" xfId="0" applyFont="1" applyBorder="1" applyAlignment="1">
      <alignmen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2" fillId="0" borderId="5" xfId="0" applyFont="1" applyBorder="1" applyAlignment="1">
      <alignment vertical="center" wrapText="1"/>
    </xf>
    <xf numFmtId="0" fontId="2" fillId="3" borderId="5"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16" fillId="0" borderId="2" xfId="0" applyFont="1" applyFill="1" applyBorder="1" applyAlignment="1">
      <alignment horizontal="left" vertical="top" wrapText="1"/>
    </xf>
    <xf numFmtId="0" fontId="16" fillId="3" borderId="2" xfId="0" applyFont="1" applyFill="1" applyBorder="1" applyAlignment="1">
      <alignment horizontal="left" vertical="top" wrapText="1"/>
    </xf>
    <xf numFmtId="0" fontId="17" fillId="0" borderId="2" xfId="0" applyFont="1" applyBorder="1" applyAlignment="1">
      <alignment vertical="center" wrapText="1"/>
    </xf>
    <xf numFmtId="0" fontId="17" fillId="3" borderId="2" xfId="0" applyFont="1" applyFill="1" applyBorder="1" applyAlignment="1">
      <alignment vertical="center" wrapText="1"/>
    </xf>
    <xf numFmtId="0" fontId="17" fillId="0" borderId="2" xfId="0" applyFont="1" applyFill="1" applyBorder="1" applyAlignment="1">
      <alignment vertical="center" wrapText="1"/>
    </xf>
    <xf numFmtId="0" fontId="18" fillId="0" borderId="2" xfId="0" applyFont="1" applyFill="1" applyBorder="1" applyAlignment="1">
      <alignment vertical="top" wrapText="1"/>
    </xf>
    <xf numFmtId="0" fontId="18" fillId="3" borderId="2" xfId="0" applyFont="1" applyFill="1" applyBorder="1" applyAlignment="1">
      <alignment vertical="top" wrapText="1"/>
    </xf>
    <xf numFmtId="0" fontId="17" fillId="0" borderId="2" xfId="0" applyFont="1" applyBorder="1" applyAlignment="1">
      <alignment vertical="top" wrapText="1"/>
    </xf>
    <xf numFmtId="0" fontId="19" fillId="0" borderId="0" xfId="0" applyFont="1" applyAlignment="1">
      <alignment vertical="center" wrapText="1"/>
    </xf>
    <xf numFmtId="0" fontId="16" fillId="0" borderId="0" xfId="0" applyNumberFormat="1" applyFont="1" applyFill="1" applyAlignment="1">
      <alignment vertical="top" wrapText="1"/>
    </xf>
    <xf numFmtId="0" fontId="17" fillId="0" borderId="2"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3" borderId="2" xfId="0" applyFont="1" applyFill="1" applyBorder="1" applyAlignment="1">
      <alignment horizontal="left" vertical="top" wrapText="1"/>
    </xf>
    <xf numFmtId="0" fontId="17" fillId="3" borderId="2" xfId="0" applyFont="1" applyFill="1" applyBorder="1" applyAlignment="1">
      <alignment horizontal="left" vertical="top" wrapText="1"/>
    </xf>
    <xf numFmtId="0" fontId="18" fillId="0" borderId="2" xfId="0" applyFont="1" applyFill="1" applyBorder="1" applyAlignment="1">
      <alignment vertical="top" wrapText="1"/>
    </xf>
    <xf numFmtId="0" fontId="18" fillId="3" borderId="2" xfId="0" applyFont="1" applyFill="1" applyBorder="1" applyAlignment="1">
      <alignment vertical="top" wrapText="1"/>
    </xf>
    <xf numFmtId="0" fontId="17" fillId="3" borderId="2" xfId="0" applyFont="1" applyFill="1" applyBorder="1" applyAlignment="1">
      <alignment vertical="top" wrapText="1"/>
    </xf>
    <xf numFmtId="0" fontId="17" fillId="0" borderId="2" xfId="0" applyFont="1" applyBorder="1" applyAlignment="1">
      <alignment horizontal="left" vertical="top" wrapText="1"/>
    </xf>
    <xf numFmtId="0" fontId="17" fillId="0" borderId="0" xfId="0" applyFont="1" applyAlignment="1">
      <alignment vertical="top" wrapText="1"/>
    </xf>
    <xf numFmtId="0" fontId="20" fillId="3" borderId="2" xfId="0" applyFont="1" applyFill="1" applyBorder="1" applyAlignment="1">
      <alignment horizontal="left" vertical="top" wrapText="1"/>
    </xf>
    <xf numFmtId="0" fontId="16" fillId="0" borderId="2" xfId="0" applyNumberFormat="1" applyFont="1" applyFill="1" applyBorder="1" applyAlignment="1">
      <alignment vertical="top" wrapText="1"/>
    </xf>
    <xf numFmtId="0" fontId="20" fillId="0" borderId="0" xfId="0" applyFont="1" applyAlignment="1">
      <alignment vertical="top" wrapText="1"/>
    </xf>
    <xf numFmtId="0" fontId="18" fillId="0" borderId="2"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0" borderId="2" xfId="0" applyFont="1" applyBorder="1" applyAlignment="1">
      <alignment vertical="top" wrapText="1"/>
    </xf>
    <xf numFmtId="0" fontId="21" fillId="0" borderId="2" xfId="0" applyFont="1" applyBorder="1" applyAlignment="1">
      <alignment vertical="top" wrapText="1"/>
    </xf>
    <xf numFmtId="0" fontId="18" fillId="0" borderId="2" xfId="0" applyFont="1" applyBorder="1" applyAlignment="1">
      <alignment horizontal="left" vertical="top" wrapText="1"/>
    </xf>
    <xf numFmtId="0" fontId="22" fillId="0" borderId="0" xfId="0" applyFont="1" applyAlignment="1">
      <alignment horizontal="justify" vertical="center"/>
    </xf>
    <xf numFmtId="0" fontId="22" fillId="0" borderId="0" xfId="0" applyFont="1" applyAlignment="1">
      <alignment horizontal="justify" vertical="top"/>
    </xf>
    <xf numFmtId="0" fontId="24" fillId="0" borderId="0" xfId="0" applyFont="1" applyAlignment="1">
      <alignment horizontal="justify" vertical="center"/>
    </xf>
    <xf numFmtId="0" fontId="17" fillId="0" borderId="0" xfId="0" applyFont="1" applyAlignment="1">
      <alignment horizontal="justify" vertical="top"/>
    </xf>
    <xf numFmtId="0" fontId="23" fillId="0" borderId="0" xfId="0" applyFont="1" applyAlignment="1">
      <alignment vertical="top" wrapText="1"/>
    </xf>
    <xf numFmtId="0" fontId="20" fillId="0" borderId="0" xfId="0" applyFont="1" applyAlignment="1">
      <alignment horizontal="left" vertical="top" wrapText="1"/>
    </xf>
    <xf numFmtId="0" fontId="17" fillId="0" borderId="5" xfId="0" applyFont="1" applyFill="1" applyBorder="1" applyAlignment="1">
      <alignment horizontal="left" vertical="top" wrapText="1"/>
    </xf>
    <xf numFmtId="0" fontId="20" fillId="0" borderId="2" xfId="0" applyFont="1" applyBorder="1" applyAlignment="1">
      <alignment horizontal="left" vertical="top" wrapText="1"/>
    </xf>
    <xf numFmtId="0" fontId="18" fillId="3" borderId="3" xfId="0" applyFont="1" applyFill="1" applyBorder="1" applyAlignment="1">
      <alignment vertical="top" wrapText="1"/>
    </xf>
    <xf numFmtId="0" fontId="18" fillId="0" borderId="4" xfId="0" applyFont="1" applyFill="1" applyBorder="1" applyAlignment="1">
      <alignment vertical="top" wrapText="1"/>
    </xf>
    <xf numFmtId="0" fontId="17" fillId="3" borderId="6" xfId="0" applyFont="1" applyFill="1" applyBorder="1" applyAlignment="1">
      <alignment vertical="center" wrapText="1"/>
    </xf>
    <xf numFmtId="0" fontId="17" fillId="0" borderId="6" xfId="0" applyFont="1" applyBorder="1" applyAlignment="1">
      <alignment vertical="top" wrapText="1"/>
    </xf>
    <xf numFmtId="0" fontId="20" fillId="3" borderId="6" xfId="0" applyFont="1" applyFill="1" applyBorder="1" applyAlignment="1">
      <alignment horizontal="left" vertical="top" wrapText="1"/>
    </xf>
    <xf numFmtId="0" fontId="20" fillId="0" borderId="2" xfId="0" applyFont="1" applyBorder="1" applyAlignment="1">
      <alignment vertical="top" wrapText="1"/>
    </xf>
    <xf numFmtId="0" fontId="25" fillId="0" borderId="2" xfId="0" applyFont="1" applyFill="1" applyBorder="1" applyAlignment="1">
      <alignment vertical="top" wrapText="1"/>
    </xf>
    <xf numFmtId="0" fontId="18" fillId="0" borderId="2" xfId="0" applyFont="1" applyFill="1" applyBorder="1" applyAlignment="1">
      <alignment horizontal="left" vertical="center" wrapText="1"/>
    </xf>
    <xf numFmtId="0" fontId="18" fillId="5" borderId="9" xfId="0" applyFont="1" applyFill="1" applyBorder="1" applyAlignment="1">
      <alignment vertical="center" wrapText="1"/>
    </xf>
    <xf numFmtId="0" fontId="18" fillId="0" borderId="10" xfId="0" applyFont="1" applyFill="1" applyBorder="1" applyAlignment="1">
      <alignment vertical="center" wrapText="1"/>
    </xf>
    <xf numFmtId="0" fontId="18" fillId="5" borderId="10" xfId="0" applyFont="1" applyFill="1" applyBorder="1" applyAlignment="1">
      <alignment vertical="center" wrapText="1"/>
    </xf>
    <xf numFmtId="0" fontId="18" fillId="5" borderId="11" xfId="0" applyFont="1" applyFill="1" applyBorder="1" applyAlignment="1">
      <alignment vertical="center" wrapText="1"/>
    </xf>
    <xf numFmtId="0" fontId="17" fillId="0" borderId="2" xfId="0" applyFont="1" applyBorder="1" applyAlignment="1">
      <alignment horizontal="left" vertical="center" wrapText="1"/>
    </xf>
    <xf numFmtId="0" fontId="19" fillId="0" borderId="0" xfId="0" applyFont="1" applyAlignment="1">
      <alignment horizontal="left" vertical="center" wrapText="1"/>
    </xf>
    <xf numFmtId="0" fontId="18" fillId="3" borderId="3" xfId="0" applyFont="1" applyFill="1" applyBorder="1" applyAlignment="1">
      <alignment vertical="center" wrapText="1"/>
    </xf>
    <xf numFmtId="0" fontId="15" fillId="0" borderId="8" xfId="0" applyFont="1" applyBorder="1" applyAlignment="1">
      <alignment horizontal="center" vertical="top" wrapText="1"/>
    </xf>
    <xf numFmtId="0" fontId="15" fillId="0" borderId="0" xfId="0" applyFont="1" applyBorder="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7" xfId="0" applyFont="1" applyBorder="1" applyAlignment="1">
      <alignment horizontal="left" vertical="top"/>
    </xf>
    <xf numFmtId="0" fontId="15" fillId="0" borderId="4" xfId="0" applyFont="1" applyBorder="1" applyAlignment="1">
      <alignment horizontal="left" vertical="top"/>
    </xf>
    <xf numFmtId="0" fontId="4"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337;iskola\tantargyleirasok_2022_SC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kemiatanar\2022_angolos_tantargyleirasok_sc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337;iskola\tantargyleiras_22_szakm&#243;dszerta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IMONC~1/AppData/Local/Temp/pid-25736/2022_angolos_tantargyleirasok_s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_angolos_tantargyleiras_sablon_fizk&#233;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ntargyleiras%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40625" defaultRowHeight="14.25" x14ac:dyDescent="0.2"/>
  <cols>
    <col min="1" max="1" width="29.42578125" style="6" customWidth="1"/>
    <col min="2" max="2" width="25.28515625" style="6" customWidth="1"/>
    <col min="3" max="3" width="40.42578125" style="6" bestFit="1" customWidth="1"/>
    <col min="4" max="4" width="43.42578125" style="6" customWidth="1"/>
    <col min="5" max="5" width="20.7109375" style="6" customWidth="1"/>
    <col min="6" max="16384" width="9.140625" style="6"/>
  </cols>
  <sheetData>
    <row r="1" spans="1:5" ht="15" x14ac:dyDescent="0.25">
      <c r="A1" s="14" t="s">
        <v>39</v>
      </c>
    </row>
    <row r="2" spans="1:5" x14ac:dyDescent="0.2">
      <c r="B2" s="7"/>
    </row>
    <row r="3" spans="1:5" s="41" customFormat="1" ht="14.1" customHeight="1" x14ac:dyDescent="0.2">
      <c r="A3" s="92" t="s">
        <v>36</v>
      </c>
      <c r="B3" s="93"/>
      <c r="C3" s="93"/>
      <c r="D3" s="93"/>
      <c r="E3" s="93"/>
    </row>
    <row r="4" spans="1:5" s="41" customFormat="1" x14ac:dyDescent="0.2"/>
    <row r="5" spans="1:5" s="41" customFormat="1" ht="33.950000000000003" customHeight="1" x14ac:dyDescent="0.2">
      <c r="A5" s="35" t="s">
        <v>41</v>
      </c>
      <c r="B5" s="100" t="s">
        <v>37</v>
      </c>
      <c r="C5" s="101"/>
      <c r="D5" s="101"/>
      <c r="E5" s="102"/>
    </row>
    <row r="6" spans="1:5" s="41" customFormat="1" ht="30" x14ac:dyDescent="0.2">
      <c r="A6" s="35" t="s">
        <v>6</v>
      </c>
      <c r="B6" s="95" t="s">
        <v>35</v>
      </c>
      <c r="C6" s="95"/>
      <c r="D6" s="95"/>
      <c r="E6" s="95"/>
    </row>
    <row r="7" spans="1:5" ht="15" x14ac:dyDescent="0.2">
      <c r="A7" s="10"/>
      <c r="B7" s="11" t="s">
        <v>7</v>
      </c>
      <c r="C7" s="23" t="s">
        <v>24</v>
      </c>
      <c r="D7" s="30"/>
      <c r="E7" s="30"/>
    </row>
    <row r="8" spans="1:5" x14ac:dyDescent="0.2">
      <c r="B8" s="12" t="s">
        <v>8</v>
      </c>
      <c r="C8" s="24" t="s">
        <v>14</v>
      </c>
      <c r="D8" s="13"/>
      <c r="E8" s="13"/>
    </row>
    <row r="9" spans="1:5" x14ac:dyDescent="0.2">
      <c r="A9" s="8"/>
      <c r="B9" s="8" t="s">
        <v>9</v>
      </c>
      <c r="C9" s="24" t="s">
        <v>13</v>
      </c>
      <c r="D9" s="13"/>
      <c r="E9" s="13"/>
    </row>
    <row r="10" spans="1:5" x14ac:dyDescent="0.2">
      <c r="A10" s="8"/>
      <c r="B10" s="8" t="s">
        <v>10</v>
      </c>
      <c r="C10" s="24" t="s">
        <v>12</v>
      </c>
      <c r="D10" s="13"/>
      <c r="E10" s="13"/>
    </row>
    <row r="11" spans="1:5" x14ac:dyDescent="0.2">
      <c r="A11" s="8"/>
      <c r="B11" s="8" t="s">
        <v>11</v>
      </c>
      <c r="C11" s="24" t="s">
        <v>15</v>
      </c>
      <c r="D11" s="13"/>
      <c r="E11" s="13"/>
    </row>
    <row r="12" spans="1:5" ht="42.75" x14ac:dyDescent="0.2">
      <c r="A12" s="29" t="s">
        <v>30</v>
      </c>
      <c r="B12" s="8" t="s">
        <v>31</v>
      </c>
      <c r="C12" s="37" t="s">
        <v>18</v>
      </c>
      <c r="D12" s="38" t="s">
        <v>26</v>
      </c>
      <c r="E12" s="22" t="s">
        <v>21</v>
      </c>
    </row>
    <row r="13" spans="1:5" ht="28.5" x14ac:dyDescent="0.2">
      <c r="A13" s="8"/>
      <c r="B13" s="9" t="s">
        <v>19</v>
      </c>
      <c r="C13" s="96" t="s">
        <v>27</v>
      </c>
      <c r="D13" s="97"/>
      <c r="E13" s="22" t="s">
        <v>21</v>
      </c>
    </row>
    <row r="14" spans="1:5" x14ac:dyDescent="0.2">
      <c r="A14" s="8"/>
      <c r="B14" s="8" t="s">
        <v>20</v>
      </c>
      <c r="C14" s="39" t="s">
        <v>28</v>
      </c>
      <c r="D14" s="40"/>
      <c r="E14" s="22" t="s">
        <v>21</v>
      </c>
    </row>
    <row r="15" spans="1:5" ht="42.75" x14ac:dyDescent="0.2">
      <c r="A15" s="25" t="s">
        <v>33</v>
      </c>
      <c r="B15" s="26" t="s">
        <v>14</v>
      </c>
      <c r="C15" s="25" t="s">
        <v>25</v>
      </c>
      <c r="D15" s="27" t="s">
        <v>23</v>
      </c>
      <c r="E15" s="22" t="s">
        <v>21</v>
      </c>
    </row>
    <row r="16" spans="1:5" ht="28.5" x14ac:dyDescent="0.2">
      <c r="A16" s="26"/>
      <c r="B16" s="27" t="s">
        <v>17</v>
      </c>
      <c r="C16" s="98" t="s">
        <v>22</v>
      </c>
      <c r="D16" s="99"/>
      <c r="E16" s="22" t="s">
        <v>21</v>
      </c>
    </row>
    <row r="17" spans="1:5" x14ac:dyDescent="0.2">
      <c r="A17" s="26"/>
      <c r="B17" s="26" t="s">
        <v>15</v>
      </c>
      <c r="C17" s="26" t="s">
        <v>34</v>
      </c>
      <c r="D17" s="28"/>
      <c r="E17" s="22" t="s">
        <v>21</v>
      </c>
    </row>
    <row r="20" spans="1:5" ht="45" customHeight="1" x14ac:dyDescent="0.2">
      <c r="C20" s="94" t="s">
        <v>40</v>
      </c>
      <c r="D20" s="94"/>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tabSelected="1" zoomScale="70" zoomScaleNormal="70" zoomScaleSheetLayoutView="40" zoomScalePageLayoutView="40" workbookViewId="0">
      <pane ySplit="3" topLeftCell="A4" activePane="bottomLeft" state="frozen"/>
      <selection pane="bottomLeft" activeCell="A31" sqref="A31:XFD31"/>
    </sheetView>
  </sheetViews>
  <sheetFormatPr defaultColWidth="32.7109375" defaultRowHeight="15" x14ac:dyDescent="0.25"/>
  <cols>
    <col min="1" max="1" width="10.28515625" style="1" customWidth="1"/>
    <col min="2" max="2" width="23.42578125" style="1" customWidth="1"/>
    <col min="3" max="3" width="24.140625" style="1" customWidth="1"/>
    <col min="4" max="4" width="41.28515625" style="1" customWidth="1"/>
    <col min="5" max="5" width="43.7109375" style="1" customWidth="1"/>
    <col min="6" max="6" width="42" style="1" customWidth="1"/>
    <col min="7" max="7" width="42.42578125" style="1" customWidth="1"/>
    <col min="8" max="8" width="19.42578125" style="1" customWidth="1"/>
    <col min="9" max="9" width="20.42578125" style="1" customWidth="1"/>
    <col min="10" max="10" width="26.28515625" style="1" customWidth="1"/>
    <col min="11" max="11" width="28.140625" style="1" customWidth="1"/>
    <col min="12" max="12" width="43.140625" style="1" customWidth="1"/>
    <col min="13" max="16384" width="32.7109375" style="2"/>
  </cols>
  <sheetData>
    <row r="1" spans="1:15" ht="20.25" x14ac:dyDescent="0.25">
      <c r="A1" s="5" t="s">
        <v>267</v>
      </c>
      <c r="D1" s="35"/>
      <c r="E1" s="35"/>
      <c r="L1" s="36"/>
    </row>
    <row r="2" spans="1:15" s="4" customFormat="1" ht="20.25" x14ac:dyDescent="0.25">
      <c r="A2" s="16">
        <v>1</v>
      </c>
      <c r="B2" s="103">
        <v>2</v>
      </c>
      <c r="C2" s="103"/>
      <c r="D2" s="103">
        <v>3</v>
      </c>
      <c r="E2" s="103"/>
      <c r="F2" s="103">
        <v>4</v>
      </c>
      <c r="G2" s="103"/>
      <c r="H2" s="103">
        <v>5</v>
      </c>
      <c r="I2" s="103"/>
      <c r="J2" s="103">
        <v>6</v>
      </c>
      <c r="K2" s="103"/>
      <c r="L2" s="16">
        <v>7</v>
      </c>
    </row>
    <row r="3" spans="1:15" s="34" customFormat="1" ht="47.25" x14ac:dyDescent="0.25">
      <c r="A3" s="32" t="s">
        <v>0</v>
      </c>
      <c r="B3" s="33" t="s">
        <v>2</v>
      </c>
      <c r="C3" s="33" t="s">
        <v>3</v>
      </c>
      <c r="D3" s="33" t="s">
        <v>42</v>
      </c>
      <c r="E3" s="33" t="s">
        <v>43</v>
      </c>
      <c r="F3" s="32" t="s">
        <v>1</v>
      </c>
      <c r="G3" s="32" t="s">
        <v>4</v>
      </c>
      <c r="H3" s="32" t="s">
        <v>16</v>
      </c>
      <c r="I3" s="32" t="s">
        <v>5</v>
      </c>
      <c r="J3" s="32" t="s">
        <v>29</v>
      </c>
      <c r="K3" s="32" t="s">
        <v>32</v>
      </c>
      <c r="L3" s="32" t="s">
        <v>38</v>
      </c>
    </row>
    <row r="4" spans="1:15" ht="409.5" x14ac:dyDescent="0.25">
      <c r="A4" s="53" t="s">
        <v>44</v>
      </c>
      <c r="B4" s="53" t="s">
        <v>143</v>
      </c>
      <c r="C4" s="55" t="s">
        <v>144</v>
      </c>
      <c r="D4" s="53" t="s">
        <v>141</v>
      </c>
      <c r="E4" s="55" t="s">
        <v>145</v>
      </c>
      <c r="F4" s="60" t="s">
        <v>219</v>
      </c>
      <c r="G4" s="55" t="s">
        <v>222</v>
      </c>
      <c r="H4" s="53" t="s">
        <v>9</v>
      </c>
      <c r="I4" s="54" t="str">
        <f>IF(ISBLANK(H4),"",VLOOKUP(H4,Útmutató!$B$8:$C$11,2,FALSE))</f>
        <v>term grade</v>
      </c>
      <c r="J4" s="56" t="s">
        <v>114</v>
      </c>
      <c r="K4" s="57" t="s">
        <v>254</v>
      </c>
      <c r="L4" s="56" t="s">
        <v>142</v>
      </c>
      <c r="M4" s="50"/>
      <c r="N4" s="50"/>
      <c r="O4" s="50"/>
    </row>
    <row r="5" spans="1:15" ht="348" x14ac:dyDescent="0.25">
      <c r="A5" s="59" t="s">
        <v>232</v>
      </c>
      <c r="B5" s="59" t="s">
        <v>45</v>
      </c>
      <c r="C5" s="55" t="s">
        <v>46</v>
      </c>
      <c r="D5" s="42" t="s">
        <v>47</v>
      </c>
      <c r="E5" s="43" t="s">
        <v>48</v>
      </c>
      <c r="F5" s="42" t="s">
        <v>49</v>
      </c>
      <c r="G5" s="43" t="s">
        <v>50</v>
      </c>
      <c r="H5" s="42" t="s">
        <v>8</v>
      </c>
      <c r="I5" s="43" t="s">
        <v>14</v>
      </c>
      <c r="J5" s="59" t="s">
        <v>58</v>
      </c>
      <c r="K5" s="58" t="s">
        <v>59</v>
      </c>
      <c r="L5" s="56" t="s">
        <v>51</v>
      </c>
      <c r="M5" s="50"/>
      <c r="N5" s="50"/>
      <c r="O5" s="50"/>
    </row>
    <row r="6" spans="1:15" ht="409.5" x14ac:dyDescent="0.25">
      <c r="A6" s="59" t="s">
        <v>189</v>
      </c>
      <c r="B6" s="59" t="s">
        <v>52</v>
      </c>
      <c r="C6" s="55" t="s">
        <v>53</v>
      </c>
      <c r="D6" s="42" t="s">
        <v>54</v>
      </c>
      <c r="E6" s="43" t="s">
        <v>55</v>
      </c>
      <c r="F6" s="42" t="s">
        <v>56</v>
      </c>
      <c r="G6" s="43" t="s">
        <v>57</v>
      </c>
      <c r="H6" s="42" t="s">
        <v>8</v>
      </c>
      <c r="I6" s="43" t="str">
        <f>IF(ISBLANK(H6),"",VLOOKUP(H6,[1]Útmutató!$B$8:$C$11,2,FALSE))</f>
        <v>examination</v>
      </c>
      <c r="J6" s="59" t="s">
        <v>58</v>
      </c>
      <c r="K6" s="58" t="s">
        <v>59</v>
      </c>
      <c r="L6" s="59" t="s">
        <v>262</v>
      </c>
      <c r="M6" s="50"/>
      <c r="N6" s="50"/>
      <c r="O6" s="50"/>
    </row>
    <row r="7" spans="1:15" ht="180" x14ac:dyDescent="0.25">
      <c r="A7" s="47" t="s">
        <v>60</v>
      </c>
      <c r="B7" s="47" t="s">
        <v>61</v>
      </c>
      <c r="C7" s="48" t="s">
        <v>62</v>
      </c>
      <c r="D7" s="47" t="s">
        <v>63</v>
      </c>
      <c r="E7" s="48" t="s">
        <v>64</v>
      </c>
      <c r="F7" s="47" t="s">
        <v>65</v>
      </c>
      <c r="G7" s="48" t="s">
        <v>66</v>
      </c>
      <c r="H7" s="47" t="s">
        <v>8</v>
      </c>
      <c r="I7" s="48" t="s">
        <v>14</v>
      </c>
      <c r="J7" s="59" t="s">
        <v>58</v>
      </c>
      <c r="K7" s="58" t="s">
        <v>59</v>
      </c>
      <c r="L7" s="49" t="s">
        <v>67</v>
      </c>
      <c r="M7" s="50"/>
      <c r="N7" s="50"/>
      <c r="O7" s="50"/>
    </row>
    <row r="8" spans="1:15" ht="409.5" x14ac:dyDescent="0.25">
      <c r="A8" s="47" t="s">
        <v>190</v>
      </c>
      <c r="B8" s="47" t="s">
        <v>70</v>
      </c>
      <c r="C8" s="48" t="s">
        <v>71</v>
      </c>
      <c r="D8" s="47" t="s">
        <v>72</v>
      </c>
      <c r="E8" s="48" t="s">
        <v>73</v>
      </c>
      <c r="F8" s="47" t="s">
        <v>74</v>
      </c>
      <c r="G8" s="48" t="s">
        <v>75</v>
      </c>
      <c r="H8" s="47" t="s">
        <v>8</v>
      </c>
      <c r="I8" s="48" t="str">
        <f>IF(ISBLANK(H8),"",VLOOKUP(H8,[1]Útmutató!$B$8:$C$11,2,FALSE))</f>
        <v>examination</v>
      </c>
      <c r="J8" s="47" t="s">
        <v>58</v>
      </c>
      <c r="K8" s="48" t="s">
        <v>59</v>
      </c>
      <c r="L8" s="47" t="s">
        <v>263</v>
      </c>
      <c r="M8" s="50"/>
      <c r="N8" s="50"/>
      <c r="O8" s="50"/>
    </row>
    <row r="9" spans="1:15" ht="348" x14ac:dyDescent="0.25">
      <c r="A9" s="47" t="s">
        <v>191</v>
      </c>
      <c r="B9" s="47" t="s">
        <v>68</v>
      </c>
      <c r="C9" s="48" t="s">
        <v>69</v>
      </c>
      <c r="D9" s="60" t="s">
        <v>215</v>
      </c>
      <c r="E9" s="58" t="s">
        <v>230</v>
      </c>
      <c r="F9" s="60" t="s">
        <v>214</v>
      </c>
      <c r="G9" s="58" t="s">
        <v>231</v>
      </c>
      <c r="H9" s="56" t="s">
        <v>8</v>
      </c>
      <c r="I9" s="57" t="str">
        <f>IF(ISBLANK(H9),"",VLOOKUP(H9,[1]Útmutató!$B$8:$C$11,2,FALSE))</f>
        <v>examination</v>
      </c>
      <c r="J9" s="59" t="s">
        <v>58</v>
      </c>
      <c r="K9" s="55" t="s">
        <v>59</v>
      </c>
      <c r="L9" s="64" t="s">
        <v>235</v>
      </c>
      <c r="M9" s="50"/>
      <c r="N9" s="50"/>
      <c r="O9" s="50"/>
    </row>
    <row r="10" spans="1:15" ht="252" x14ac:dyDescent="0.25">
      <c r="A10" s="44" t="s">
        <v>192</v>
      </c>
      <c r="B10" s="44" t="s">
        <v>146</v>
      </c>
      <c r="C10" s="45" t="s">
        <v>147</v>
      </c>
      <c r="D10" s="53" t="s">
        <v>193</v>
      </c>
      <c r="E10" s="54" t="s">
        <v>148</v>
      </c>
      <c r="F10" s="53" t="s">
        <v>149</v>
      </c>
      <c r="G10" s="57" t="s">
        <v>150</v>
      </c>
      <c r="H10" s="53" t="s">
        <v>8</v>
      </c>
      <c r="I10" s="54" t="str">
        <f>IF(ISBLANK(H10),"",VLOOKUP(H10,[2]Útmutató!$B$8:$C$11,2,FALSE))</f>
        <v>examination</v>
      </c>
      <c r="J10" s="56" t="s">
        <v>58</v>
      </c>
      <c r="K10" s="57" t="s">
        <v>59</v>
      </c>
      <c r="L10" s="56" t="s">
        <v>151</v>
      </c>
      <c r="M10" s="50"/>
      <c r="N10" s="50"/>
      <c r="O10" s="50"/>
    </row>
    <row r="11" spans="1:15" ht="288" x14ac:dyDescent="0.25">
      <c r="A11" s="47" t="s">
        <v>194</v>
      </c>
      <c r="B11" s="47" t="s">
        <v>76</v>
      </c>
      <c r="C11" s="48" t="s">
        <v>77</v>
      </c>
      <c r="D11" s="49" t="s">
        <v>216</v>
      </c>
      <c r="E11" s="58" t="s">
        <v>223</v>
      </c>
      <c r="F11" s="49" t="s">
        <v>233</v>
      </c>
      <c r="G11" s="82" t="s">
        <v>234</v>
      </c>
      <c r="H11" s="56" t="s">
        <v>8</v>
      </c>
      <c r="I11" s="57" t="str">
        <f>IF(ISBLANK(H11),"",VLOOKUP(H11,[1]Útmutató!$B$8:$C$11,2,FALSE))</f>
        <v>examination</v>
      </c>
      <c r="J11" s="64" t="s">
        <v>58</v>
      </c>
      <c r="K11" s="65" t="s">
        <v>59</v>
      </c>
      <c r="L11" s="64" t="s">
        <v>236</v>
      </c>
      <c r="M11" s="50"/>
      <c r="N11" s="50"/>
      <c r="O11" s="50"/>
    </row>
    <row r="12" spans="1:15" ht="276" x14ac:dyDescent="0.25">
      <c r="A12" s="47" t="s">
        <v>195</v>
      </c>
      <c r="B12" s="53" t="s">
        <v>101</v>
      </c>
      <c r="C12" s="48" t="s">
        <v>102</v>
      </c>
      <c r="D12" s="60" t="s">
        <v>225</v>
      </c>
      <c r="E12" s="79" t="s">
        <v>224</v>
      </c>
      <c r="F12" s="80" t="s">
        <v>220</v>
      </c>
      <c r="G12" s="81" t="s">
        <v>226</v>
      </c>
      <c r="H12" s="56" t="s">
        <v>8</v>
      </c>
      <c r="I12" s="57" t="str">
        <f>IF(ISBLANK(H12),"",VLOOKUP(H12,[1]Útmutató!$B$8:$C$11,2,FALSE))</f>
        <v>examination</v>
      </c>
      <c r="J12" s="64" t="s">
        <v>58</v>
      </c>
      <c r="K12" s="65" t="s">
        <v>59</v>
      </c>
      <c r="L12" s="64" t="s">
        <v>237</v>
      </c>
      <c r="M12" s="50"/>
      <c r="N12" s="50"/>
      <c r="O12" s="50"/>
    </row>
    <row r="13" spans="1:15" ht="409.5" x14ac:dyDescent="0.25">
      <c r="A13" s="56" t="s">
        <v>196</v>
      </c>
      <c r="B13" s="53" t="s">
        <v>152</v>
      </c>
      <c r="C13" s="54" t="s">
        <v>153</v>
      </c>
      <c r="D13" s="56" t="s">
        <v>154</v>
      </c>
      <c r="E13" s="54" t="s">
        <v>155</v>
      </c>
      <c r="F13" s="53" t="s">
        <v>156</v>
      </c>
      <c r="G13" s="54" t="s">
        <v>157</v>
      </c>
      <c r="H13" s="53" t="s">
        <v>9</v>
      </c>
      <c r="I13" s="54" t="str">
        <f>IF(ISBLANK(H13),"",VLOOKUP(H13,[3]Útmutató!$B$8:$C$11,2,FALSE))</f>
        <v>term grade</v>
      </c>
      <c r="J13" s="52" t="s">
        <v>252</v>
      </c>
      <c r="K13" s="63" t="s">
        <v>253</v>
      </c>
      <c r="L13" s="53" t="s">
        <v>158</v>
      </c>
      <c r="M13" s="50"/>
      <c r="N13" s="50"/>
      <c r="O13" s="50"/>
    </row>
    <row r="14" spans="1:15" ht="409.5" x14ac:dyDescent="0.25">
      <c r="A14" s="56" t="s">
        <v>197</v>
      </c>
      <c r="B14" s="53" t="s">
        <v>104</v>
      </c>
      <c r="C14" s="54" t="s">
        <v>105</v>
      </c>
      <c r="D14" s="56" t="s">
        <v>135</v>
      </c>
      <c r="E14" s="54" t="s">
        <v>136</v>
      </c>
      <c r="F14" s="53" t="s">
        <v>238</v>
      </c>
      <c r="G14" s="54" t="s">
        <v>239</v>
      </c>
      <c r="H14" s="53" t="s">
        <v>8</v>
      </c>
      <c r="I14" s="54" t="s">
        <v>14</v>
      </c>
      <c r="J14" s="64" t="s">
        <v>58</v>
      </c>
      <c r="K14" s="65" t="s">
        <v>59</v>
      </c>
      <c r="L14" s="53" t="s">
        <v>137</v>
      </c>
      <c r="M14" s="50"/>
      <c r="N14" s="50"/>
      <c r="O14" s="50"/>
    </row>
    <row r="15" spans="1:15" ht="360" x14ac:dyDescent="0.25">
      <c r="A15" s="47" t="s">
        <v>198</v>
      </c>
      <c r="B15" s="47" t="s">
        <v>78</v>
      </c>
      <c r="C15" s="48" t="s">
        <v>79</v>
      </c>
      <c r="D15" s="47" t="s">
        <v>120</v>
      </c>
      <c r="E15" s="48" t="s">
        <v>121</v>
      </c>
      <c r="F15" s="47" t="s">
        <v>122</v>
      </c>
      <c r="G15" s="48" t="s">
        <v>123</v>
      </c>
      <c r="H15" s="47" t="s">
        <v>9</v>
      </c>
      <c r="I15" s="48" t="str">
        <f>IF(ISBLANK(H15),"",VLOOKUP(H15,[4]Útmutató!$B$8:$C$11,2,FALSE))</f>
        <v>term grade</v>
      </c>
      <c r="J15" s="49" t="s">
        <v>260</v>
      </c>
      <c r="K15" s="76" t="s">
        <v>261</v>
      </c>
      <c r="L15" s="47" t="s">
        <v>124</v>
      </c>
      <c r="M15" s="50"/>
      <c r="N15" s="50"/>
      <c r="O15" s="50"/>
    </row>
    <row r="16" spans="1:15" ht="409.5" x14ac:dyDescent="0.25">
      <c r="A16" s="47" t="s">
        <v>199</v>
      </c>
      <c r="B16" s="47" t="s">
        <v>80</v>
      </c>
      <c r="C16" s="48" t="s">
        <v>81</v>
      </c>
      <c r="D16" s="47" t="s">
        <v>82</v>
      </c>
      <c r="E16" s="48" t="s">
        <v>83</v>
      </c>
      <c r="F16" s="47" t="s">
        <v>84</v>
      </c>
      <c r="G16" s="48" t="s">
        <v>85</v>
      </c>
      <c r="H16" s="47" t="s">
        <v>8</v>
      </c>
      <c r="I16" s="48" t="str">
        <f>IF(ISBLANK(H16),"",VLOOKUP(H16,[1]Útmutató!$B$8:$C$11,2,FALSE))</f>
        <v>examination</v>
      </c>
      <c r="J16" s="47" t="s">
        <v>58</v>
      </c>
      <c r="K16" s="48" t="s">
        <v>59</v>
      </c>
      <c r="L16" s="47" t="s">
        <v>86</v>
      </c>
      <c r="M16" s="50"/>
      <c r="N16" s="50"/>
      <c r="O16" s="50"/>
    </row>
    <row r="17" spans="1:15" ht="409.5" x14ac:dyDescent="0.25">
      <c r="A17" s="56" t="s">
        <v>200</v>
      </c>
      <c r="B17" s="53" t="s">
        <v>159</v>
      </c>
      <c r="C17" s="54" t="s">
        <v>160</v>
      </c>
      <c r="D17" s="56" t="s">
        <v>161</v>
      </c>
      <c r="E17" s="54" t="s">
        <v>162</v>
      </c>
      <c r="F17" s="53" t="s">
        <v>163</v>
      </c>
      <c r="G17" s="54" t="s">
        <v>164</v>
      </c>
      <c r="H17" s="53" t="s">
        <v>9</v>
      </c>
      <c r="I17" s="54" t="str">
        <f>IF(ISBLANK(H17),"",VLOOKUP(H17,[3]Útmutató!$B$8:$C$11,2,FALSE))</f>
        <v>term grade</v>
      </c>
      <c r="J17" s="75" t="s">
        <v>252</v>
      </c>
      <c r="K17" s="63" t="s">
        <v>253</v>
      </c>
      <c r="L17" s="53" t="s">
        <v>165</v>
      </c>
      <c r="M17" s="50"/>
      <c r="N17" s="50"/>
      <c r="O17" s="50"/>
    </row>
    <row r="18" spans="1:15" ht="348" x14ac:dyDescent="0.25">
      <c r="A18" s="47" t="s">
        <v>201</v>
      </c>
      <c r="B18" s="47" t="s">
        <v>211</v>
      </c>
      <c r="C18" s="48" t="s">
        <v>88</v>
      </c>
      <c r="D18" s="47" t="s">
        <v>125</v>
      </c>
      <c r="E18" s="48" t="s">
        <v>270</v>
      </c>
      <c r="F18" s="47" t="s">
        <v>126</v>
      </c>
      <c r="G18" s="48" t="s">
        <v>127</v>
      </c>
      <c r="H18" s="47" t="s">
        <v>8</v>
      </c>
      <c r="I18" s="48" t="str">
        <f>IF(ISBLANK(H18),"",VLOOKUP(H18,[4]Útmutató!$B$8:$C$11,2,FALSE))</f>
        <v>examination</v>
      </c>
      <c r="J18" s="56" t="s">
        <v>58</v>
      </c>
      <c r="K18" s="57" t="s">
        <v>59</v>
      </c>
      <c r="L18" s="47" t="s">
        <v>128</v>
      </c>
      <c r="M18" s="50"/>
      <c r="N18" s="50"/>
      <c r="O18" s="50"/>
    </row>
    <row r="19" spans="1:15" ht="360" x14ac:dyDescent="0.25">
      <c r="A19" s="47" t="s">
        <v>202</v>
      </c>
      <c r="B19" s="47" t="s">
        <v>89</v>
      </c>
      <c r="C19" s="48" t="s">
        <v>90</v>
      </c>
      <c r="D19" s="47" t="s">
        <v>91</v>
      </c>
      <c r="E19" s="48" t="s">
        <v>92</v>
      </c>
      <c r="F19" s="47" t="s">
        <v>93</v>
      </c>
      <c r="G19" s="48" t="s">
        <v>94</v>
      </c>
      <c r="H19" s="47" t="s">
        <v>8</v>
      </c>
      <c r="I19" s="48" t="str">
        <f>IF(ISBLANK(H19),"",VLOOKUP(H19,[1]Útmutató!$B$8:$C$11,2,FALSE))</f>
        <v>examination</v>
      </c>
      <c r="J19" s="47" t="s">
        <v>58</v>
      </c>
      <c r="K19" s="48" t="s">
        <v>59</v>
      </c>
      <c r="L19" s="47" t="s">
        <v>95</v>
      </c>
      <c r="M19" s="50"/>
      <c r="N19" s="50"/>
      <c r="O19" s="50"/>
    </row>
    <row r="20" spans="1:15" ht="409.5" x14ac:dyDescent="0.25">
      <c r="A20" s="47" t="s">
        <v>203</v>
      </c>
      <c r="B20" s="47" t="s">
        <v>166</v>
      </c>
      <c r="C20" s="48" t="s">
        <v>167</v>
      </c>
      <c r="D20" s="47" t="s">
        <v>96</v>
      </c>
      <c r="E20" s="48" t="s">
        <v>97</v>
      </c>
      <c r="F20" s="47" t="s">
        <v>98</v>
      </c>
      <c r="G20" s="48" t="s">
        <v>99</v>
      </c>
      <c r="H20" s="47" t="s">
        <v>9</v>
      </c>
      <c r="I20" s="77" t="str">
        <f>IF(ISBLANK(H20),"",VLOOKUP(H20,[5]Útmutató!$B$8:$C$11,2,FALSE))</f>
        <v>term grade</v>
      </c>
      <c r="J20" s="49" t="s">
        <v>260</v>
      </c>
      <c r="K20" s="76" t="s">
        <v>261</v>
      </c>
      <c r="L20" s="78" t="s">
        <v>100</v>
      </c>
      <c r="M20" s="50"/>
      <c r="N20" s="50"/>
      <c r="O20" s="50"/>
    </row>
    <row r="21" spans="1:15" ht="204" x14ac:dyDescent="0.25">
      <c r="A21" s="83" t="s">
        <v>103</v>
      </c>
      <c r="B21" s="56" t="s">
        <v>87</v>
      </c>
      <c r="C21" s="57" t="s">
        <v>168</v>
      </c>
      <c r="D21" s="56" t="s">
        <v>169</v>
      </c>
      <c r="E21" s="57" t="s">
        <v>268</v>
      </c>
      <c r="F21" s="49" t="s">
        <v>221</v>
      </c>
      <c r="G21" s="61" t="s">
        <v>227</v>
      </c>
      <c r="H21" s="56" t="s">
        <v>9</v>
      </c>
      <c r="I21" s="57" t="str">
        <f>IF(ISBLANK(H21),"",VLOOKUP(H21,[2]Útmutató!$B$8:$C$11,2,FALSE))</f>
        <v>term grade</v>
      </c>
      <c r="J21" s="49" t="s">
        <v>269</v>
      </c>
      <c r="K21" s="76" t="s">
        <v>261</v>
      </c>
      <c r="L21" s="56" t="s">
        <v>170</v>
      </c>
      <c r="M21" s="50"/>
      <c r="N21" s="50"/>
      <c r="O21" s="50"/>
    </row>
    <row r="22" spans="1:15" ht="409.5" x14ac:dyDescent="0.25">
      <c r="A22" s="47" t="s">
        <v>204</v>
      </c>
      <c r="B22" s="51" t="s">
        <v>106</v>
      </c>
      <c r="C22" s="48" t="s">
        <v>107</v>
      </c>
      <c r="D22" s="56" t="s">
        <v>138</v>
      </c>
      <c r="E22" s="57" t="s">
        <v>139</v>
      </c>
      <c r="F22" s="59" t="s">
        <v>240</v>
      </c>
      <c r="G22" s="55" t="s">
        <v>241</v>
      </c>
      <c r="H22" s="56" t="s">
        <v>8</v>
      </c>
      <c r="I22" s="57" t="str">
        <f>IF(ISBLANK(H22),"",VLOOKUP(H22,Útmutató!$B$8:$C$11,2,FALSE))</f>
        <v>examination</v>
      </c>
      <c r="J22" s="59" t="s">
        <v>58</v>
      </c>
      <c r="K22" s="58" t="s">
        <v>59</v>
      </c>
      <c r="L22" s="56" t="s">
        <v>140</v>
      </c>
      <c r="M22" s="50"/>
      <c r="N22" s="50"/>
      <c r="O22" s="50"/>
    </row>
    <row r="23" spans="1:15" ht="409.5" x14ac:dyDescent="0.25">
      <c r="A23" s="56" t="s">
        <v>205</v>
      </c>
      <c r="B23" s="62" t="s">
        <v>171</v>
      </c>
      <c r="C23" s="57" t="s">
        <v>172</v>
      </c>
      <c r="D23" s="66" t="s">
        <v>242</v>
      </c>
      <c r="E23" s="57" t="s">
        <v>243</v>
      </c>
      <c r="F23" s="67" t="s">
        <v>248</v>
      </c>
      <c r="G23" s="57" t="s">
        <v>244</v>
      </c>
      <c r="H23" s="66" t="s">
        <v>9</v>
      </c>
      <c r="I23" s="57" t="str">
        <f>IF(ISBLANK(H23),"",VLOOKUP(H23,[6]Útmutató!$B$8:$C$11,2,FALSE))</f>
        <v>term grade</v>
      </c>
      <c r="J23" s="68" t="s">
        <v>245</v>
      </c>
      <c r="K23" s="57" t="s">
        <v>246</v>
      </c>
      <c r="L23" s="68" t="s">
        <v>247</v>
      </c>
      <c r="M23" s="50"/>
      <c r="N23" s="50"/>
      <c r="O23" s="50"/>
    </row>
    <row r="24" spans="1:15" ht="409.5" x14ac:dyDescent="0.25">
      <c r="A24" s="83" t="s">
        <v>266</v>
      </c>
      <c r="B24" s="62" t="s">
        <v>173</v>
      </c>
      <c r="C24" s="57" t="s">
        <v>174</v>
      </c>
      <c r="D24" s="72" t="s">
        <v>255</v>
      </c>
      <c r="E24" s="70" t="s">
        <v>256</v>
      </c>
      <c r="F24" s="71" t="s">
        <v>257</v>
      </c>
      <c r="G24" s="69" t="s">
        <v>258</v>
      </c>
      <c r="H24" s="56" t="s">
        <v>8</v>
      </c>
      <c r="I24" s="57" t="str">
        <f>IF(ISBLANK(H24),"",VLOOKUP(H24,[1]Útmutató!$B$8:$C$11,2,FALSE))</f>
        <v>examination</v>
      </c>
      <c r="J24" s="59" t="s">
        <v>58</v>
      </c>
      <c r="K24" s="58" t="s">
        <v>59</v>
      </c>
      <c r="L24" s="73" t="s">
        <v>259</v>
      </c>
      <c r="M24" s="50"/>
      <c r="N24" s="50"/>
      <c r="O24" s="50"/>
    </row>
    <row r="25" spans="1:15" ht="396" x14ac:dyDescent="0.25">
      <c r="A25" s="83" t="s">
        <v>206</v>
      </c>
      <c r="B25" s="62" t="s">
        <v>175</v>
      </c>
      <c r="C25" s="57" t="s">
        <v>176</v>
      </c>
      <c r="D25" s="60" t="s">
        <v>217</v>
      </c>
      <c r="E25" s="57" t="s">
        <v>228</v>
      </c>
      <c r="F25" s="53" t="s">
        <v>249</v>
      </c>
      <c r="G25" s="54" t="s">
        <v>250</v>
      </c>
      <c r="H25" s="56" t="s">
        <v>9</v>
      </c>
      <c r="I25" s="57" t="s">
        <v>13</v>
      </c>
      <c r="J25" s="68" t="s">
        <v>271</v>
      </c>
      <c r="K25" s="74" t="s">
        <v>272</v>
      </c>
      <c r="L25" s="64" t="s">
        <v>251</v>
      </c>
      <c r="M25" s="50"/>
      <c r="N25" s="50"/>
      <c r="O25" s="50"/>
    </row>
    <row r="26" spans="1:15" ht="252" x14ac:dyDescent="0.25">
      <c r="A26" s="83" t="s">
        <v>207</v>
      </c>
      <c r="B26" s="51" t="s">
        <v>119</v>
      </c>
      <c r="C26" s="57" t="s">
        <v>181</v>
      </c>
      <c r="D26" s="56" t="s">
        <v>180</v>
      </c>
      <c r="E26" s="57" t="s">
        <v>177</v>
      </c>
      <c r="F26" s="56" t="s">
        <v>178</v>
      </c>
      <c r="G26" s="57" t="s">
        <v>179</v>
      </c>
      <c r="H26" s="56" t="s">
        <v>8</v>
      </c>
      <c r="I26" s="57" t="str">
        <f>IF(ISBLANK(H26),"",VLOOKUP(H26,[2]Útmutató!$B$8:$C$11,2,FALSE))</f>
        <v>examination</v>
      </c>
      <c r="J26" s="59" t="s">
        <v>58</v>
      </c>
      <c r="K26" s="58" t="s">
        <v>59</v>
      </c>
      <c r="L26" s="56" t="s">
        <v>264</v>
      </c>
      <c r="M26" s="50"/>
      <c r="N26" s="50"/>
      <c r="O26" s="50"/>
    </row>
    <row r="27" spans="1:15" ht="168" x14ac:dyDescent="0.25">
      <c r="A27" s="56" t="s">
        <v>208</v>
      </c>
      <c r="B27" s="62" t="s">
        <v>212</v>
      </c>
      <c r="C27" s="57" t="s">
        <v>213</v>
      </c>
      <c r="D27" s="56" t="s">
        <v>182</v>
      </c>
      <c r="E27" s="57" t="s">
        <v>183</v>
      </c>
      <c r="F27" s="56" t="s">
        <v>184</v>
      </c>
      <c r="G27" s="57" t="s">
        <v>185</v>
      </c>
      <c r="H27" s="56" t="s">
        <v>9</v>
      </c>
      <c r="I27" s="57" t="str">
        <f>IF(ISBLANK(H27),"",VLOOKUP(H27,[2]Útmutató!$B$8:$C$11,2,FALSE))</f>
        <v>term grade</v>
      </c>
      <c r="J27" s="56" t="s">
        <v>114</v>
      </c>
      <c r="K27" s="57" t="s">
        <v>129</v>
      </c>
      <c r="L27" s="56" t="s">
        <v>186</v>
      </c>
      <c r="M27" s="50"/>
      <c r="N27" s="50"/>
      <c r="O27" s="50"/>
    </row>
    <row r="28" spans="1:15" ht="168" x14ac:dyDescent="0.25">
      <c r="A28" s="56" t="s">
        <v>209</v>
      </c>
      <c r="B28" s="62" t="s">
        <v>187</v>
      </c>
      <c r="C28" s="57" t="s">
        <v>188</v>
      </c>
      <c r="D28" s="60" t="s">
        <v>218</v>
      </c>
      <c r="E28" s="57" t="s">
        <v>229</v>
      </c>
      <c r="F28" s="56" t="s">
        <v>178</v>
      </c>
      <c r="G28" s="57" t="s">
        <v>179</v>
      </c>
      <c r="H28" s="56" t="s">
        <v>8</v>
      </c>
      <c r="I28" s="57" t="str">
        <f>IF(ISBLANK(H28),"",VLOOKUP(H28,[2]Útmutató!$B$8:$C$11,2,FALSE))</f>
        <v>examination</v>
      </c>
      <c r="J28" s="59" t="s">
        <v>58</v>
      </c>
      <c r="K28" s="58" t="s">
        <v>59</v>
      </c>
      <c r="L28" s="56" t="s">
        <v>265</v>
      </c>
      <c r="M28" s="50"/>
      <c r="N28" s="50"/>
      <c r="O28" s="50"/>
    </row>
    <row r="29" spans="1:15" ht="180" x14ac:dyDescent="0.25">
      <c r="A29" s="47" t="s">
        <v>116</v>
      </c>
      <c r="B29" s="42" t="s">
        <v>108</v>
      </c>
      <c r="C29" s="43" t="s">
        <v>109</v>
      </c>
      <c r="D29" s="47" t="s">
        <v>110</v>
      </c>
      <c r="E29" s="48" t="s">
        <v>111</v>
      </c>
      <c r="F29" s="47" t="s">
        <v>112</v>
      </c>
      <c r="G29" s="48" t="s">
        <v>113</v>
      </c>
      <c r="H29" s="47" t="s">
        <v>9</v>
      </c>
      <c r="I29" s="48" t="s">
        <v>13</v>
      </c>
      <c r="J29" s="47" t="s">
        <v>114</v>
      </c>
      <c r="K29" s="48" t="s">
        <v>129</v>
      </c>
      <c r="L29" s="47" t="s">
        <v>115</v>
      </c>
      <c r="M29" s="50"/>
      <c r="N29" s="50"/>
      <c r="O29" s="50"/>
    </row>
    <row r="30" spans="1:15" ht="156" x14ac:dyDescent="0.25">
      <c r="A30" s="47" t="s">
        <v>210</v>
      </c>
      <c r="B30" s="42" t="s">
        <v>117</v>
      </c>
      <c r="C30" s="43" t="s">
        <v>118</v>
      </c>
      <c r="D30" s="52" t="s">
        <v>130</v>
      </c>
      <c r="E30" s="55" t="s">
        <v>131</v>
      </c>
      <c r="F30" s="52" t="s">
        <v>132</v>
      </c>
      <c r="G30" s="55" t="s">
        <v>133</v>
      </c>
      <c r="H30" s="52" t="s">
        <v>8</v>
      </c>
      <c r="I30" s="55" t="s">
        <v>14</v>
      </c>
      <c r="J30" s="64" t="s">
        <v>58</v>
      </c>
      <c r="K30" s="65" t="s">
        <v>59</v>
      </c>
      <c r="L30" s="52" t="s">
        <v>134</v>
      </c>
      <c r="M30" s="50"/>
      <c r="N30" s="50"/>
      <c r="O30" s="50"/>
    </row>
    <row r="31" spans="1:15" s="50" customFormat="1" ht="409.5" customHeight="1" x14ac:dyDescent="0.25">
      <c r="A31" s="45" t="s">
        <v>292</v>
      </c>
      <c r="B31" s="44" t="s">
        <v>283</v>
      </c>
      <c r="C31" s="45" t="s">
        <v>284</v>
      </c>
      <c r="D31" s="90" t="s">
        <v>285</v>
      </c>
      <c r="E31" s="45" t="s">
        <v>286</v>
      </c>
      <c r="F31" s="44" t="s">
        <v>287</v>
      </c>
      <c r="G31" s="45" t="s">
        <v>288</v>
      </c>
      <c r="H31" s="46" t="s">
        <v>10</v>
      </c>
      <c r="I31" s="45" t="s">
        <v>12</v>
      </c>
      <c r="J31" s="89" t="s">
        <v>289</v>
      </c>
      <c r="K31" s="91" t="s">
        <v>290</v>
      </c>
      <c r="L31" s="89" t="s">
        <v>291</v>
      </c>
    </row>
    <row r="32" spans="1:15" s="50" customFormat="1" ht="409.6" customHeight="1" x14ac:dyDescent="0.25">
      <c r="A32" s="45" t="s">
        <v>282</v>
      </c>
      <c r="B32" s="44" t="s">
        <v>273</v>
      </c>
      <c r="C32" s="45" t="s">
        <v>274</v>
      </c>
      <c r="D32" s="44" t="s">
        <v>275</v>
      </c>
      <c r="E32" s="45" t="s">
        <v>276</v>
      </c>
      <c r="F32" s="84" t="s">
        <v>277</v>
      </c>
      <c r="G32" s="85" t="s">
        <v>278</v>
      </c>
      <c r="H32" s="86" t="s">
        <v>9</v>
      </c>
      <c r="I32" s="87" t="s">
        <v>13</v>
      </c>
      <c r="J32" s="86" t="s">
        <v>279</v>
      </c>
      <c r="K32" s="88" t="s">
        <v>280</v>
      </c>
      <c r="L32" s="89" t="s">
        <v>281</v>
      </c>
    </row>
    <row r="33" spans="1:15" x14ac:dyDescent="0.25">
      <c r="A33" s="44"/>
      <c r="B33" s="44"/>
      <c r="C33" s="45"/>
      <c r="D33" s="44"/>
      <c r="E33" s="45"/>
      <c r="F33" s="44"/>
      <c r="G33" s="45"/>
      <c r="H33" s="46"/>
      <c r="I33" s="45" t="str">
        <f>IF(ISBLANK(H33),"",VLOOKUP(H33,Útmutató!$B$8:$C$11,2,FALSE))</f>
        <v/>
      </c>
      <c r="J33" s="44"/>
      <c r="K33" s="45"/>
      <c r="L33" s="44"/>
      <c r="M33" s="50"/>
      <c r="N33" s="50"/>
      <c r="O33" s="50"/>
    </row>
    <row r="34" spans="1:15" x14ac:dyDescent="0.25">
      <c r="A34" s="44"/>
      <c r="B34" s="44"/>
      <c r="C34" s="45"/>
      <c r="D34" s="44"/>
      <c r="E34" s="45"/>
      <c r="F34" s="44"/>
      <c r="G34" s="45"/>
      <c r="H34" s="46"/>
      <c r="I34" s="45" t="str">
        <f>IF(ISBLANK(H34),"",VLOOKUP(H34,Útmutató!$B$8:$C$11,2,FALSE))</f>
        <v/>
      </c>
      <c r="J34" s="44"/>
      <c r="K34" s="45"/>
      <c r="L34" s="44"/>
      <c r="M34" s="50"/>
      <c r="N34" s="50"/>
      <c r="O34" s="50"/>
    </row>
    <row r="35" spans="1:15" x14ac:dyDescent="0.25">
      <c r="A35" s="44"/>
      <c r="B35" s="44"/>
      <c r="C35" s="45"/>
      <c r="D35" s="44"/>
      <c r="E35" s="45"/>
      <c r="F35" s="44"/>
      <c r="G35" s="45"/>
      <c r="H35" s="46"/>
      <c r="I35" s="45" t="str">
        <f>IF(ISBLANK(H35),"",VLOOKUP(H35,Útmutató!$B$8:$C$11,2,FALSE))</f>
        <v/>
      </c>
      <c r="J35" s="44"/>
      <c r="K35" s="45"/>
      <c r="L35" s="44"/>
      <c r="M35" s="50"/>
      <c r="N35" s="50"/>
      <c r="O35" s="50"/>
    </row>
    <row r="36" spans="1:15" x14ac:dyDescent="0.25">
      <c r="A36" s="44"/>
      <c r="B36" s="44"/>
      <c r="C36" s="45"/>
      <c r="D36" s="44"/>
      <c r="E36" s="45"/>
      <c r="F36" s="44"/>
      <c r="G36" s="45"/>
      <c r="H36" s="46"/>
      <c r="I36" s="45" t="str">
        <f>IF(ISBLANK(H36),"",VLOOKUP(H36,Útmutató!$B$8:$C$11,2,FALSE))</f>
        <v/>
      </c>
      <c r="J36" s="44"/>
      <c r="K36" s="45"/>
      <c r="L36" s="44"/>
      <c r="M36" s="50"/>
      <c r="N36" s="50"/>
      <c r="O36" s="50"/>
    </row>
    <row r="37" spans="1:15" x14ac:dyDescent="0.25">
      <c r="A37" s="44"/>
      <c r="B37" s="44"/>
      <c r="C37" s="45"/>
      <c r="D37" s="44"/>
      <c r="E37" s="45"/>
      <c r="F37" s="44"/>
      <c r="G37" s="45"/>
      <c r="H37" s="46"/>
      <c r="I37" s="45" t="str">
        <f>IF(ISBLANK(H37),"",VLOOKUP(H37,Útmutató!$B$8:$C$11,2,FALSE))</f>
        <v/>
      </c>
      <c r="J37" s="44"/>
      <c r="K37" s="45"/>
      <c r="L37" s="44"/>
      <c r="M37" s="50"/>
      <c r="N37" s="50"/>
      <c r="O37" s="50"/>
    </row>
    <row r="38" spans="1:15" x14ac:dyDescent="0.25">
      <c r="A38" s="44"/>
      <c r="B38" s="44"/>
      <c r="C38" s="45"/>
      <c r="D38" s="44"/>
      <c r="E38" s="45"/>
      <c r="F38" s="44"/>
      <c r="G38" s="45"/>
      <c r="H38" s="46"/>
      <c r="I38" s="45" t="str">
        <f>IF(ISBLANK(H38),"",VLOOKUP(H38,Útmutató!$B$8:$C$11,2,FALSE))</f>
        <v/>
      </c>
      <c r="J38" s="44"/>
      <c r="K38" s="45"/>
      <c r="L38" s="44"/>
      <c r="M38" s="50"/>
      <c r="N38" s="50"/>
      <c r="O38" s="50"/>
    </row>
    <row r="39" spans="1:15" x14ac:dyDescent="0.25">
      <c r="A39" s="44"/>
      <c r="B39" s="44"/>
      <c r="C39" s="45"/>
      <c r="D39" s="44"/>
      <c r="E39" s="45"/>
      <c r="F39" s="44"/>
      <c r="G39" s="45"/>
      <c r="H39" s="46"/>
      <c r="I39" s="45" t="str">
        <f>IF(ISBLANK(H39),"",VLOOKUP(H39,Útmutató!$B$8:$C$11,2,FALSE))</f>
        <v/>
      </c>
      <c r="J39" s="44"/>
      <c r="K39" s="45"/>
      <c r="L39" s="44"/>
      <c r="M39" s="50"/>
      <c r="N39" s="50"/>
      <c r="O39" s="50"/>
    </row>
    <row r="40" spans="1:15" x14ac:dyDescent="0.25">
      <c r="A40" s="15"/>
      <c r="B40" s="15"/>
      <c r="C40" s="17"/>
      <c r="D40" s="15"/>
      <c r="E40" s="17"/>
      <c r="F40" s="15"/>
      <c r="G40" s="17"/>
      <c r="H40" s="31"/>
      <c r="I40" s="17" t="str">
        <f>IF(ISBLANK(H40),"",VLOOKUP(H40,Útmutató!$B$8:$C$11,2,FALSE))</f>
        <v/>
      </c>
      <c r="J40" s="15"/>
      <c r="K40" s="17"/>
      <c r="L40" s="15"/>
    </row>
    <row r="41" spans="1:15" x14ac:dyDescent="0.25">
      <c r="A41" s="15"/>
      <c r="B41" s="15"/>
      <c r="C41" s="17"/>
      <c r="D41" s="15"/>
      <c r="E41" s="17"/>
      <c r="F41" s="15"/>
      <c r="G41" s="17"/>
      <c r="H41" s="31"/>
      <c r="I41" s="17" t="str">
        <f>IF(ISBLANK(H41),"",VLOOKUP(H41,Útmutató!$B$8:$C$11,2,FALSE))</f>
        <v/>
      </c>
      <c r="J41" s="15"/>
      <c r="K41" s="17"/>
      <c r="L41" s="15"/>
    </row>
    <row r="42" spans="1:15" x14ac:dyDescent="0.25">
      <c r="A42" s="15"/>
      <c r="B42" s="15"/>
      <c r="C42" s="17"/>
      <c r="D42" s="15"/>
      <c r="E42" s="17"/>
      <c r="F42" s="15"/>
      <c r="G42" s="17"/>
      <c r="H42" s="31"/>
      <c r="I42" s="17" t="str">
        <f>IF(ISBLANK(H42),"",VLOOKUP(H42,Útmutató!$B$8:$C$11,2,FALSE))</f>
        <v/>
      </c>
      <c r="J42" s="15"/>
      <c r="K42" s="17"/>
      <c r="L42" s="15"/>
    </row>
    <row r="43" spans="1:15" x14ac:dyDescent="0.25">
      <c r="A43" s="15"/>
      <c r="B43" s="15"/>
      <c r="C43" s="17"/>
      <c r="D43" s="15"/>
      <c r="E43" s="17"/>
      <c r="F43" s="15"/>
      <c r="G43" s="17"/>
      <c r="H43" s="31"/>
      <c r="I43" s="17" t="str">
        <f>IF(ISBLANK(H43),"",VLOOKUP(H43,Útmutató!$B$8:$C$11,2,FALSE))</f>
        <v/>
      </c>
      <c r="J43" s="15"/>
      <c r="K43" s="17"/>
      <c r="L43" s="15"/>
    </row>
    <row r="44" spans="1:15" x14ac:dyDescent="0.25">
      <c r="A44" s="15"/>
      <c r="B44" s="15"/>
      <c r="C44" s="17"/>
      <c r="D44" s="15"/>
      <c r="E44" s="17"/>
      <c r="F44" s="15"/>
      <c r="G44" s="17"/>
      <c r="H44" s="31"/>
      <c r="I44" s="17" t="str">
        <f>IF(ISBLANK(H44),"",VLOOKUP(H44,Útmutató!$B$8:$C$11,2,FALSE))</f>
        <v/>
      </c>
      <c r="J44" s="15"/>
      <c r="K44" s="17"/>
      <c r="L44" s="15"/>
    </row>
    <row r="45" spans="1:15" x14ac:dyDescent="0.25">
      <c r="A45" s="15"/>
      <c r="B45" s="15"/>
      <c r="C45" s="17"/>
      <c r="D45" s="15"/>
      <c r="E45" s="17"/>
      <c r="F45" s="15"/>
      <c r="G45" s="17"/>
      <c r="H45" s="31"/>
      <c r="I45" s="17" t="str">
        <f>IF(ISBLANK(H45),"",VLOOKUP(H45,Útmutató!$B$8:$C$11,2,FALSE))</f>
        <v/>
      </c>
      <c r="J45" s="15"/>
      <c r="K45" s="17"/>
      <c r="L45" s="15"/>
    </row>
    <row r="46" spans="1:15" x14ac:dyDescent="0.25">
      <c r="A46" s="15"/>
      <c r="B46" s="15"/>
      <c r="C46" s="17"/>
      <c r="D46" s="15"/>
      <c r="E46" s="17"/>
      <c r="F46" s="15"/>
      <c r="G46" s="17"/>
      <c r="H46" s="31"/>
      <c r="I46" s="17" t="str">
        <f>IF(ISBLANK(H46),"",VLOOKUP(H46,Útmutató!$B$8:$C$11,2,FALSE))</f>
        <v/>
      </c>
      <c r="J46" s="15"/>
      <c r="K46" s="17"/>
      <c r="L46" s="15"/>
    </row>
    <row r="47" spans="1:15" x14ac:dyDescent="0.25">
      <c r="A47" s="15"/>
      <c r="B47" s="15"/>
      <c r="C47" s="17"/>
      <c r="D47" s="15"/>
      <c r="E47" s="17"/>
      <c r="F47" s="15"/>
      <c r="G47" s="17"/>
      <c r="H47" s="31"/>
      <c r="I47" s="17" t="str">
        <f>IF(ISBLANK(H47),"",VLOOKUP(H47,Útmutató!$B$8:$C$11,2,FALSE))</f>
        <v/>
      </c>
      <c r="J47" s="15"/>
      <c r="K47" s="17"/>
      <c r="L47" s="15"/>
    </row>
    <row r="48" spans="1:15" x14ac:dyDescent="0.25">
      <c r="A48" s="15"/>
      <c r="B48" s="15"/>
      <c r="C48" s="17"/>
      <c r="D48" s="15"/>
      <c r="E48" s="17"/>
      <c r="F48" s="15"/>
      <c r="G48" s="17"/>
      <c r="H48" s="31"/>
      <c r="I48" s="17" t="str">
        <f>IF(ISBLANK(H48),"",VLOOKUP(H48,Útmutató!$B$8:$C$11,2,FALSE))</f>
        <v/>
      </c>
      <c r="J48" s="15"/>
      <c r="K48" s="17"/>
      <c r="L48" s="15"/>
    </row>
    <row r="49" spans="1:12" x14ac:dyDescent="0.25">
      <c r="A49" s="15"/>
      <c r="B49" s="15"/>
      <c r="C49" s="17"/>
      <c r="D49" s="15"/>
      <c r="E49" s="17"/>
      <c r="F49" s="15"/>
      <c r="G49" s="17"/>
      <c r="H49" s="31"/>
      <c r="I49" s="17" t="str">
        <f>IF(ISBLANK(H49),"",VLOOKUP(H49,Útmutató!$B$8:$C$11,2,FALSE))</f>
        <v/>
      </c>
      <c r="J49" s="15"/>
      <c r="K49" s="17"/>
      <c r="L49" s="15"/>
    </row>
    <row r="50" spans="1:12" x14ac:dyDescent="0.25">
      <c r="A50" s="15"/>
      <c r="B50" s="15"/>
      <c r="C50" s="17"/>
      <c r="D50" s="15"/>
      <c r="E50" s="17"/>
      <c r="F50" s="15"/>
      <c r="G50" s="17"/>
      <c r="H50" s="31"/>
      <c r="I50" s="17" t="str">
        <f>IF(ISBLANK(H50),"",VLOOKUP(H50,Útmutató!$B$8:$C$11,2,FALSE))</f>
        <v/>
      </c>
      <c r="J50" s="15"/>
      <c r="K50" s="17"/>
      <c r="L50" s="15"/>
    </row>
    <row r="51" spans="1:12" x14ac:dyDescent="0.25">
      <c r="A51" s="15"/>
      <c r="B51" s="15"/>
      <c r="C51" s="17"/>
      <c r="D51" s="15"/>
      <c r="E51" s="17"/>
      <c r="F51" s="15"/>
      <c r="G51" s="17"/>
      <c r="H51" s="31"/>
      <c r="I51" s="17" t="str">
        <f>IF(ISBLANK(H51),"",VLOOKUP(H51,Útmutató!$B$8:$C$11,2,FALSE))</f>
        <v/>
      </c>
      <c r="J51" s="15"/>
      <c r="K51" s="17"/>
      <c r="L51" s="15"/>
    </row>
    <row r="52" spans="1:12" x14ac:dyDescent="0.25">
      <c r="A52" s="15"/>
      <c r="B52" s="15"/>
      <c r="C52" s="17"/>
      <c r="D52" s="15"/>
      <c r="E52" s="17"/>
      <c r="F52" s="15"/>
      <c r="G52" s="17"/>
      <c r="H52" s="31"/>
      <c r="I52" s="17" t="str">
        <f>IF(ISBLANK(H52),"",VLOOKUP(H52,Útmutató!$B$8:$C$11,2,FALSE))</f>
        <v/>
      </c>
      <c r="J52" s="15"/>
      <c r="K52" s="17"/>
      <c r="L52" s="15"/>
    </row>
    <row r="53" spans="1:12" x14ac:dyDescent="0.25">
      <c r="A53" s="15"/>
      <c r="B53" s="15"/>
      <c r="C53" s="17"/>
      <c r="D53" s="15"/>
      <c r="E53" s="17"/>
      <c r="F53" s="15"/>
      <c r="G53" s="17"/>
      <c r="H53" s="31"/>
      <c r="I53" s="17" t="str">
        <f>IF(ISBLANK(H53),"",VLOOKUP(H53,Útmutató!$B$8:$C$11,2,FALSE))</f>
        <v/>
      </c>
      <c r="J53" s="15"/>
      <c r="K53" s="17"/>
      <c r="L53" s="15"/>
    </row>
    <row r="54" spans="1:12" x14ac:dyDescent="0.25">
      <c r="A54" s="15"/>
      <c r="B54" s="15"/>
      <c r="C54" s="17"/>
      <c r="D54" s="15"/>
      <c r="E54" s="17"/>
      <c r="F54" s="15"/>
      <c r="G54" s="17"/>
      <c r="H54" s="31"/>
      <c r="I54" s="17" t="str">
        <f>IF(ISBLANK(H54),"",VLOOKUP(H54,Útmutató!$B$8:$C$11,2,FALSE))</f>
        <v/>
      </c>
      <c r="J54" s="15"/>
      <c r="K54" s="17"/>
      <c r="L54" s="15"/>
    </row>
    <row r="55" spans="1:12" x14ac:dyDescent="0.25">
      <c r="A55" s="15"/>
      <c r="B55" s="15"/>
      <c r="C55" s="17"/>
      <c r="D55" s="15"/>
      <c r="E55" s="17"/>
      <c r="F55" s="15"/>
      <c r="G55" s="17"/>
      <c r="H55" s="31"/>
      <c r="I55" s="17" t="str">
        <f>IF(ISBLANK(H55),"",VLOOKUP(H55,Útmutató!$B$8:$C$11,2,FALSE))</f>
        <v/>
      </c>
      <c r="J55" s="15"/>
      <c r="K55" s="17"/>
      <c r="L55" s="15"/>
    </row>
    <row r="56" spans="1:12" x14ac:dyDescent="0.25">
      <c r="A56" s="15"/>
      <c r="B56" s="15"/>
      <c r="C56" s="17"/>
      <c r="D56" s="15"/>
      <c r="E56" s="17"/>
      <c r="F56" s="15"/>
      <c r="G56" s="17"/>
      <c r="H56" s="31"/>
      <c r="I56" s="17" t="str">
        <f>IF(ISBLANK(H56),"",VLOOKUP(H56,Útmutató!$B$8:$C$11,2,FALSE))</f>
        <v/>
      </c>
      <c r="J56" s="15"/>
      <c r="K56" s="17"/>
      <c r="L56" s="15"/>
    </row>
    <row r="57" spans="1:12" x14ac:dyDescent="0.25">
      <c r="A57" s="15"/>
      <c r="B57" s="15"/>
      <c r="C57" s="17"/>
      <c r="D57" s="15"/>
      <c r="E57" s="17"/>
      <c r="F57" s="15"/>
      <c r="G57" s="17"/>
      <c r="H57" s="31"/>
      <c r="I57" s="17" t="str">
        <f>IF(ISBLANK(H57),"",VLOOKUP(H57,Útmutató!$B$8:$C$11,2,FALSE))</f>
        <v/>
      </c>
      <c r="J57" s="15"/>
      <c r="K57" s="17"/>
      <c r="L57" s="15"/>
    </row>
    <row r="58" spans="1:12" x14ac:dyDescent="0.25">
      <c r="A58" s="15"/>
      <c r="B58" s="15"/>
      <c r="C58" s="17"/>
      <c r="D58" s="15"/>
      <c r="E58" s="17"/>
      <c r="F58" s="15"/>
      <c r="G58" s="17"/>
      <c r="H58" s="31"/>
      <c r="I58" s="17" t="str">
        <f>IF(ISBLANK(H58),"",VLOOKUP(H58,Útmutató!$B$8:$C$11,2,FALSE))</f>
        <v/>
      </c>
      <c r="J58" s="15"/>
      <c r="K58" s="17"/>
      <c r="L58" s="15"/>
    </row>
    <row r="59" spans="1:12" x14ac:dyDescent="0.25">
      <c r="A59" s="15"/>
      <c r="B59" s="15"/>
      <c r="C59" s="17"/>
      <c r="D59" s="15"/>
      <c r="E59" s="17"/>
      <c r="F59" s="15"/>
      <c r="G59" s="17"/>
      <c r="H59" s="31"/>
      <c r="I59" s="17" t="str">
        <f>IF(ISBLANK(H59),"",VLOOKUP(H59,Útmutató!$B$8:$C$11,2,FALSE))</f>
        <v/>
      </c>
      <c r="J59" s="15"/>
      <c r="K59" s="17"/>
      <c r="L59" s="15"/>
    </row>
    <row r="60" spans="1:12" x14ac:dyDescent="0.25">
      <c r="A60" s="15"/>
      <c r="B60" s="15"/>
      <c r="C60" s="17"/>
      <c r="D60" s="15"/>
      <c r="E60" s="17"/>
      <c r="F60" s="15"/>
      <c r="G60" s="17"/>
      <c r="H60" s="31"/>
      <c r="I60" s="17" t="str">
        <f>IF(ISBLANK(H60),"",VLOOKUP(H60,Útmutató!$B$8:$C$11,2,FALSE))</f>
        <v/>
      </c>
      <c r="J60" s="15"/>
      <c r="K60" s="17"/>
      <c r="L60" s="15"/>
    </row>
    <row r="61" spans="1:12" x14ac:dyDescent="0.25">
      <c r="A61" s="18"/>
      <c r="B61" s="18"/>
      <c r="C61" s="19"/>
      <c r="D61" s="18"/>
      <c r="E61" s="19"/>
      <c r="F61" s="18"/>
      <c r="G61" s="19"/>
      <c r="H61" s="31"/>
      <c r="I61" s="17" t="str">
        <f>IF(ISBLANK(H61),"",VLOOKUP(H61,Útmutató!$B$8:$C$11,2,FALSE))</f>
        <v/>
      </c>
      <c r="J61" s="18"/>
      <c r="K61" s="19"/>
      <c r="L61" s="18"/>
    </row>
    <row r="62" spans="1:12" x14ac:dyDescent="0.25">
      <c r="A62" s="20"/>
      <c r="B62" s="20"/>
      <c r="C62" s="21"/>
      <c r="D62" s="20"/>
      <c r="E62" s="20"/>
      <c r="F62" s="20"/>
      <c r="G62" s="20"/>
      <c r="H62" s="20"/>
      <c r="I62" s="20"/>
      <c r="J62" s="20"/>
      <c r="K62" s="20"/>
      <c r="L62" s="20"/>
    </row>
    <row r="63" spans="1:12" x14ac:dyDescent="0.25">
      <c r="A63" s="20"/>
      <c r="B63" s="20"/>
      <c r="C63" s="21"/>
      <c r="D63" s="20"/>
      <c r="E63" s="20"/>
      <c r="F63" s="20"/>
      <c r="G63" s="20"/>
      <c r="H63" s="20"/>
      <c r="I63" s="20"/>
      <c r="J63" s="20"/>
      <c r="K63" s="20"/>
      <c r="L63" s="20"/>
    </row>
    <row r="64" spans="1:12" x14ac:dyDescent="0.25">
      <c r="A64" s="20"/>
      <c r="B64" s="20"/>
      <c r="C64" s="21"/>
      <c r="D64" s="20"/>
      <c r="E64" s="20"/>
      <c r="F64" s="20"/>
      <c r="G64" s="20"/>
      <c r="H64" s="20"/>
      <c r="I64" s="20"/>
      <c r="J64" s="20"/>
      <c r="K64" s="20"/>
      <c r="L64" s="20"/>
    </row>
    <row r="65" spans="1:12" x14ac:dyDescent="0.25">
      <c r="A65" s="20"/>
      <c r="B65" s="20"/>
      <c r="C65" s="21"/>
      <c r="D65" s="20"/>
      <c r="E65" s="20"/>
      <c r="F65" s="20"/>
      <c r="G65" s="20"/>
      <c r="H65" s="20"/>
      <c r="I65" s="20"/>
      <c r="J65" s="20"/>
      <c r="K65" s="20"/>
      <c r="L65" s="20"/>
    </row>
    <row r="66" spans="1:12" x14ac:dyDescent="0.25">
      <c r="A66" s="20"/>
      <c r="B66" s="20"/>
      <c r="C66" s="21"/>
      <c r="D66" s="20"/>
      <c r="E66" s="20"/>
      <c r="F66" s="20"/>
      <c r="G66" s="20"/>
      <c r="H66" s="20"/>
      <c r="I66" s="20"/>
      <c r="J66" s="20"/>
      <c r="K66" s="20"/>
      <c r="L66" s="20"/>
    </row>
    <row r="67" spans="1:12" x14ac:dyDescent="0.25">
      <c r="A67" s="20"/>
      <c r="B67" s="20"/>
      <c r="C67" s="21"/>
      <c r="D67" s="20"/>
      <c r="E67" s="20"/>
      <c r="F67" s="20"/>
      <c r="G67" s="20"/>
      <c r="H67" s="20"/>
      <c r="I67" s="20"/>
      <c r="J67" s="20"/>
      <c r="K67" s="20"/>
      <c r="L67" s="20"/>
    </row>
    <row r="68" spans="1:12" x14ac:dyDescent="0.25">
      <c r="A68" s="20"/>
      <c r="B68" s="20"/>
      <c r="C68" s="21"/>
      <c r="D68" s="20"/>
      <c r="E68" s="20"/>
      <c r="F68" s="20"/>
      <c r="G68" s="20"/>
      <c r="H68" s="20"/>
      <c r="I68" s="20"/>
      <c r="J68" s="20"/>
      <c r="K68" s="20"/>
      <c r="L68" s="20"/>
    </row>
    <row r="69" spans="1:12" x14ac:dyDescent="0.25">
      <c r="A69" s="20"/>
      <c r="B69" s="20"/>
      <c r="C69" s="21"/>
      <c r="D69" s="20"/>
      <c r="E69" s="20"/>
      <c r="F69" s="20"/>
      <c r="G69" s="20"/>
      <c r="H69" s="20"/>
      <c r="I69" s="20"/>
      <c r="J69" s="20"/>
      <c r="K69" s="20"/>
      <c r="L69" s="20"/>
    </row>
    <row r="70" spans="1:12" x14ac:dyDescent="0.25">
      <c r="A70" s="20"/>
      <c r="B70" s="20"/>
      <c r="C70" s="21"/>
      <c r="D70" s="20"/>
      <c r="E70" s="20"/>
      <c r="F70" s="20"/>
      <c r="G70" s="20"/>
      <c r="H70" s="20"/>
      <c r="I70" s="20"/>
      <c r="J70" s="20"/>
      <c r="K70" s="20"/>
      <c r="L70" s="20"/>
    </row>
    <row r="71" spans="1:12" x14ac:dyDescent="0.25">
      <c r="A71" s="20"/>
      <c r="B71" s="20"/>
      <c r="C71" s="21"/>
      <c r="D71" s="20"/>
      <c r="E71" s="20"/>
      <c r="F71" s="20"/>
      <c r="G71" s="20"/>
      <c r="H71" s="20"/>
      <c r="I71" s="20"/>
      <c r="J71" s="20"/>
      <c r="K71" s="20"/>
      <c r="L71" s="20"/>
    </row>
    <row r="72" spans="1:12" x14ac:dyDescent="0.25">
      <c r="A72" s="20"/>
      <c r="B72" s="20"/>
      <c r="C72" s="21"/>
      <c r="D72" s="20"/>
      <c r="E72" s="20"/>
      <c r="F72" s="20"/>
      <c r="G72" s="20"/>
      <c r="H72" s="20"/>
      <c r="I72" s="20"/>
      <c r="J72" s="20"/>
      <c r="K72" s="20"/>
      <c r="L72" s="20"/>
    </row>
    <row r="73" spans="1:12" x14ac:dyDescent="0.25">
      <c r="A73" s="20"/>
      <c r="B73" s="20"/>
      <c r="C73" s="21"/>
      <c r="D73" s="20"/>
      <c r="E73" s="20"/>
      <c r="F73" s="20"/>
      <c r="G73" s="20"/>
      <c r="H73" s="20"/>
      <c r="I73" s="20"/>
      <c r="J73" s="20"/>
      <c r="K73" s="20"/>
      <c r="L73" s="20"/>
    </row>
    <row r="74" spans="1:12" x14ac:dyDescent="0.25">
      <c r="A74" s="20"/>
      <c r="B74" s="20"/>
      <c r="C74" s="21"/>
      <c r="D74" s="20"/>
      <c r="E74" s="20"/>
      <c r="F74" s="20"/>
      <c r="G74" s="20"/>
      <c r="H74" s="20"/>
      <c r="I74" s="20"/>
      <c r="J74" s="20"/>
      <c r="K74" s="20"/>
      <c r="L74" s="20"/>
    </row>
    <row r="75" spans="1:12" x14ac:dyDescent="0.25">
      <c r="A75" s="20"/>
      <c r="B75" s="20"/>
      <c r="C75" s="21"/>
      <c r="D75" s="20"/>
      <c r="E75" s="20"/>
      <c r="F75" s="20"/>
      <c r="G75" s="20"/>
      <c r="H75" s="20"/>
      <c r="I75" s="20"/>
      <c r="J75" s="20"/>
      <c r="K75" s="20"/>
      <c r="L75" s="20"/>
    </row>
    <row r="76" spans="1:12" x14ac:dyDescent="0.25">
      <c r="A76" s="20"/>
      <c r="B76" s="20"/>
      <c r="C76" s="21"/>
      <c r="D76" s="20"/>
      <c r="E76" s="20"/>
      <c r="F76" s="20"/>
      <c r="G76" s="20"/>
      <c r="H76" s="20"/>
      <c r="I76" s="20"/>
      <c r="J76" s="20"/>
      <c r="K76" s="20"/>
      <c r="L76" s="20"/>
    </row>
    <row r="77" spans="1:12" x14ac:dyDescent="0.25">
      <c r="A77" s="20"/>
      <c r="B77" s="20"/>
      <c r="C77" s="21"/>
      <c r="D77" s="20"/>
      <c r="E77" s="20"/>
      <c r="F77" s="20"/>
      <c r="G77" s="20"/>
      <c r="H77" s="20"/>
      <c r="I77" s="20"/>
      <c r="J77" s="20"/>
      <c r="K77" s="20"/>
      <c r="L77" s="20"/>
    </row>
    <row r="78" spans="1:12" x14ac:dyDescent="0.25">
      <c r="A78" s="20"/>
      <c r="B78" s="20"/>
      <c r="C78" s="21"/>
      <c r="D78" s="20"/>
      <c r="E78" s="20"/>
      <c r="F78" s="20"/>
      <c r="G78" s="20"/>
      <c r="H78" s="20"/>
      <c r="I78" s="20"/>
      <c r="J78" s="20"/>
      <c r="K78" s="20"/>
      <c r="L78" s="20"/>
    </row>
    <row r="79" spans="1:12" x14ac:dyDescent="0.25">
      <c r="A79" s="20"/>
      <c r="B79" s="20"/>
      <c r="C79" s="21"/>
      <c r="D79" s="20"/>
      <c r="E79" s="20"/>
      <c r="F79" s="20"/>
      <c r="G79" s="20"/>
      <c r="H79" s="20"/>
      <c r="I79" s="20"/>
      <c r="J79" s="20"/>
      <c r="K79" s="20"/>
      <c r="L79" s="20"/>
    </row>
    <row r="80" spans="1:12" x14ac:dyDescent="0.25">
      <c r="A80" s="20"/>
      <c r="B80" s="20"/>
      <c r="C80" s="21"/>
      <c r="D80" s="20"/>
      <c r="E80" s="20"/>
      <c r="F80" s="20"/>
      <c r="G80" s="20"/>
      <c r="H80" s="20"/>
      <c r="I80" s="20"/>
      <c r="J80" s="20"/>
      <c r="K80" s="20"/>
      <c r="L80" s="20"/>
    </row>
    <row r="81" spans="1:12" x14ac:dyDescent="0.25">
      <c r="A81" s="20"/>
      <c r="B81" s="20"/>
      <c r="C81" s="20"/>
      <c r="D81" s="20"/>
      <c r="E81" s="20"/>
      <c r="F81" s="20"/>
      <c r="G81" s="20"/>
      <c r="H81" s="20"/>
      <c r="I81" s="20"/>
      <c r="J81" s="20"/>
      <c r="K81" s="20"/>
      <c r="L81" s="20"/>
    </row>
    <row r="82" spans="1:12" x14ac:dyDescent="0.25">
      <c r="A82" s="20"/>
      <c r="B82" s="20"/>
      <c r="C82" s="20"/>
      <c r="D82" s="20"/>
      <c r="E82" s="20"/>
      <c r="F82" s="20"/>
      <c r="G82" s="20"/>
      <c r="H82" s="20"/>
      <c r="I82" s="20"/>
      <c r="J82" s="20"/>
      <c r="K82" s="20"/>
      <c r="L82" s="20"/>
    </row>
    <row r="83" spans="1:12" x14ac:dyDescent="0.25">
      <c r="A83" s="3"/>
      <c r="B83" s="3"/>
      <c r="C83" s="3"/>
      <c r="D83" s="3"/>
      <c r="E83" s="3"/>
      <c r="F83" s="3"/>
      <c r="G83" s="3"/>
      <c r="H83" s="3"/>
      <c r="I83" s="3"/>
      <c r="J83" s="3"/>
      <c r="K83" s="3"/>
      <c r="L83" s="3"/>
    </row>
    <row r="84" spans="1:12" x14ac:dyDescent="0.25">
      <c r="A84" s="3"/>
      <c r="B84" s="3"/>
      <c r="C84" s="3"/>
      <c r="D84" s="3"/>
      <c r="E84" s="3"/>
      <c r="F84" s="3"/>
      <c r="G84" s="3"/>
      <c r="H84" s="3"/>
      <c r="I84" s="3"/>
      <c r="J84" s="3"/>
      <c r="K84" s="3"/>
      <c r="L84" s="3"/>
    </row>
    <row r="85" spans="1:12" x14ac:dyDescent="0.25">
      <c r="A85" s="3"/>
      <c r="B85" s="3"/>
      <c r="C85" s="3"/>
      <c r="D85" s="3"/>
      <c r="E85" s="3"/>
      <c r="F85" s="3"/>
      <c r="G85" s="3"/>
      <c r="H85" s="3"/>
      <c r="I85" s="3"/>
      <c r="J85" s="3"/>
      <c r="K85" s="3"/>
      <c r="L85" s="3"/>
    </row>
    <row r="86" spans="1:12" x14ac:dyDescent="0.25">
      <c r="A86" s="3"/>
      <c r="B86" s="3"/>
      <c r="C86" s="3"/>
      <c r="D86" s="3"/>
      <c r="E86" s="3"/>
      <c r="F86" s="3"/>
      <c r="G86" s="3"/>
      <c r="H86" s="3"/>
      <c r="I86" s="3"/>
      <c r="J86" s="3"/>
      <c r="K86" s="3"/>
      <c r="L86" s="3"/>
    </row>
    <row r="87" spans="1:12" x14ac:dyDescent="0.25">
      <c r="A87" s="3"/>
      <c r="B87" s="3"/>
      <c r="C87" s="3"/>
      <c r="D87" s="3"/>
      <c r="E87" s="3"/>
      <c r="F87" s="3"/>
      <c r="G87" s="3"/>
      <c r="H87" s="3"/>
      <c r="I87" s="3"/>
      <c r="J87" s="3"/>
      <c r="K87" s="3"/>
      <c r="L87" s="3"/>
    </row>
    <row r="88" spans="1:12" x14ac:dyDescent="0.25">
      <c r="A88" s="3"/>
      <c r="B88" s="3"/>
      <c r="C88" s="3"/>
      <c r="D88" s="3"/>
      <c r="E88" s="3"/>
      <c r="F88" s="3"/>
      <c r="G88" s="3"/>
      <c r="H88" s="3"/>
      <c r="I88" s="3"/>
      <c r="J88" s="3"/>
      <c r="K88" s="3"/>
      <c r="L88" s="3"/>
    </row>
    <row r="89" spans="1:12" x14ac:dyDescent="0.25">
      <c r="A89" s="3"/>
      <c r="B89" s="3"/>
      <c r="C89" s="3"/>
      <c r="D89" s="3"/>
      <c r="E89" s="3"/>
      <c r="F89" s="3"/>
      <c r="G89" s="3"/>
      <c r="H89" s="3"/>
      <c r="I89" s="3"/>
      <c r="J89" s="3"/>
      <c r="K89" s="3"/>
      <c r="L89" s="3"/>
    </row>
    <row r="90" spans="1:12" x14ac:dyDescent="0.25">
      <c r="A90" s="3"/>
      <c r="B90" s="3"/>
      <c r="C90" s="3"/>
      <c r="D90" s="3"/>
      <c r="E90" s="3"/>
      <c r="F90" s="3"/>
      <c r="G90" s="3"/>
      <c r="H90" s="3"/>
      <c r="I90" s="3"/>
      <c r="J90" s="3"/>
      <c r="K90" s="3"/>
      <c r="L90" s="3"/>
    </row>
    <row r="91" spans="1:12" x14ac:dyDescent="0.25">
      <c r="A91" s="3"/>
      <c r="B91" s="3"/>
      <c r="C91" s="3"/>
      <c r="D91" s="3"/>
      <c r="E91" s="3"/>
      <c r="F91" s="3"/>
      <c r="G91" s="3"/>
      <c r="H91" s="3"/>
      <c r="I91" s="3"/>
      <c r="J91" s="3"/>
      <c r="K91" s="3"/>
      <c r="L91" s="3"/>
    </row>
    <row r="92" spans="1:12" x14ac:dyDescent="0.25">
      <c r="A92" s="3"/>
      <c r="B92" s="3"/>
      <c r="C92" s="3"/>
      <c r="D92" s="3"/>
      <c r="E92" s="3"/>
      <c r="F92" s="3"/>
      <c r="G92" s="3"/>
      <c r="H92" s="3"/>
      <c r="I92" s="3"/>
      <c r="J92" s="3"/>
      <c r="K92" s="3"/>
      <c r="L92" s="3"/>
    </row>
    <row r="93" spans="1:12" x14ac:dyDescent="0.25">
      <c r="A93" s="3"/>
      <c r="B93" s="3"/>
      <c r="C93" s="3"/>
      <c r="D93" s="3"/>
      <c r="E93" s="3"/>
      <c r="F93" s="3"/>
      <c r="G93" s="3"/>
      <c r="H93" s="3"/>
      <c r="I93" s="3"/>
      <c r="J93" s="3"/>
      <c r="K93" s="3"/>
      <c r="L93" s="3"/>
    </row>
    <row r="94" spans="1:12" x14ac:dyDescent="0.25">
      <c r="A94" s="3"/>
      <c r="B94" s="3"/>
      <c r="C94" s="3"/>
      <c r="D94" s="3"/>
      <c r="E94" s="3"/>
      <c r="F94" s="3"/>
      <c r="G94" s="3"/>
      <c r="H94" s="3"/>
      <c r="I94" s="3"/>
      <c r="J94" s="3"/>
      <c r="K94" s="3"/>
      <c r="L94" s="3"/>
    </row>
    <row r="95" spans="1:12" x14ac:dyDescent="0.25">
      <c r="A95" s="3"/>
      <c r="B95" s="3"/>
      <c r="C95" s="3"/>
      <c r="D95" s="3"/>
      <c r="E95" s="3"/>
      <c r="F95" s="3"/>
      <c r="G95" s="3"/>
      <c r="H95" s="3"/>
      <c r="I95" s="3"/>
      <c r="J95" s="3"/>
      <c r="K95" s="3"/>
      <c r="L95" s="3"/>
    </row>
    <row r="96" spans="1:12" x14ac:dyDescent="0.25">
      <c r="A96" s="3"/>
      <c r="B96" s="3"/>
      <c r="C96" s="3"/>
      <c r="D96" s="3"/>
      <c r="E96" s="3"/>
      <c r="F96" s="3"/>
      <c r="G96" s="3"/>
      <c r="H96" s="3"/>
      <c r="I96" s="3"/>
      <c r="J96" s="3"/>
      <c r="K96" s="3"/>
      <c r="L96" s="3"/>
    </row>
    <row r="97" spans="1:12" x14ac:dyDescent="0.25">
      <c r="A97" s="3"/>
      <c r="B97" s="3"/>
      <c r="C97" s="3"/>
      <c r="D97" s="3"/>
      <c r="E97" s="3"/>
      <c r="F97" s="3"/>
      <c r="G97" s="3"/>
      <c r="H97" s="3"/>
      <c r="I97" s="3"/>
      <c r="J97" s="3"/>
      <c r="K97" s="3"/>
      <c r="L97" s="3"/>
    </row>
    <row r="98" spans="1:12" x14ac:dyDescent="0.25">
      <c r="A98" s="3"/>
      <c r="B98" s="3"/>
      <c r="C98" s="3"/>
      <c r="D98" s="3"/>
      <c r="E98" s="3"/>
      <c r="F98" s="3"/>
      <c r="G98" s="3"/>
      <c r="H98" s="3"/>
      <c r="I98" s="3"/>
      <c r="J98" s="3"/>
      <c r="K98" s="3"/>
      <c r="L98" s="3"/>
    </row>
    <row r="99" spans="1:12" x14ac:dyDescent="0.25">
      <c r="A99" s="3"/>
      <c r="B99" s="3"/>
      <c r="C99" s="3"/>
      <c r="D99" s="3"/>
      <c r="E99" s="3"/>
      <c r="F99" s="3"/>
      <c r="G99" s="3"/>
      <c r="H99" s="3"/>
      <c r="I99" s="3"/>
      <c r="J99" s="3"/>
      <c r="K99" s="3"/>
      <c r="L99" s="3"/>
    </row>
    <row r="100" spans="1:12" x14ac:dyDescent="0.25">
      <c r="A100" s="3"/>
      <c r="B100" s="3"/>
      <c r="C100" s="3"/>
      <c r="D100" s="3"/>
      <c r="E100" s="3"/>
      <c r="F100" s="3"/>
      <c r="G100" s="3"/>
      <c r="H100" s="3"/>
      <c r="I100" s="3"/>
      <c r="J100" s="3"/>
      <c r="K100" s="3"/>
      <c r="L100" s="3"/>
    </row>
    <row r="101" spans="1:12" x14ac:dyDescent="0.25">
      <c r="A101" s="3"/>
      <c r="B101" s="3"/>
      <c r="C101" s="3"/>
      <c r="D101" s="3"/>
      <c r="E101" s="3"/>
      <c r="F101" s="3"/>
      <c r="G101" s="3"/>
      <c r="H101" s="3"/>
      <c r="I101" s="3"/>
      <c r="J101" s="3"/>
      <c r="K101" s="3"/>
      <c r="L101" s="3"/>
    </row>
    <row r="102" spans="1:12" x14ac:dyDescent="0.25">
      <c r="A102" s="3"/>
      <c r="B102" s="3"/>
      <c r="C102" s="3"/>
      <c r="D102" s="3"/>
      <c r="E102" s="3"/>
      <c r="F102" s="3"/>
      <c r="G102" s="3"/>
      <c r="H102" s="3"/>
      <c r="I102" s="3"/>
      <c r="J102" s="3"/>
      <c r="K102" s="3"/>
      <c r="L102" s="3"/>
    </row>
    <row r="103" spans="1:12" x14ac:dyDescent="0.25">
      <c r="A103" s="3"/>
      <c r="B103" s="3"/>
      <c r="C103" s="3"/>
      <c r="D103" s="3"/>
      <c r="E103" s="3"/>
      <c r="F103" s="3"/>
      <c r="G103" s="3"/>
      <c r="H103" s="3"/>
      <c r="I103" s="3"/>
      <c r="J103" s="3"/>
      <c r="K103" s="3"/>
      <c r="L103" s="3"/>
    </row>
    <row r="104" spans="1:12" x14ac:dyDescent="0.25">
      <c r="A104" s="3"/>
      <c r="B104" s="3"/>
      <c r="C104" s="3"/>
      <c r="D104" s="3"/>
      <c r="E104" s="3"/>
      <c r="F104" s="3"/>
      <c r="G104" s="3"/>
      <c r="H104" s="3"/>
      <c r="I104" s="3"/>
      <c r="J104" s="3"/>
      <c r="K104" s="3"/>
      <c r="L104" s="3"/>
    </row>
    <row r="105" spans="1:12" x14ac:dyDescent="0.25">
      <c r="A105" s="3"/>
      <c r="B105" s="3"/>
      <c r="C105" s="3"/>
      <c r="D105" s="3"/>
      <c r="E105" s="3"/>
      <c r="F105" s="3"/>
      <c r="G105" s="3"/>
      <c r="H105" s="3"/>
      <c r="I105" s="3"/>
      <c r="J105" s="3"/>
      <c r="K105" s="3"/>
      <c r="L105" s="3"/>
    </row>
    <row r="106" spans="1:12" x14ac:dyDescent="0.25">
      <c r="A106" s="3"/>
      <c r="B106" s="3"/>
      <c r="C106" s="3"/>
      <c r="D106" s="3"/>
      <c r="E106" s="3"/>
      <c r="F106" s="3"/>
      <c r="G106" s="3"/>
      <c r="H106" s="3"/>
      <c r="I106" s="3"/>
      <c r="J106" s="3"/>
      <c r="K106" s="3"/>
      <c r="L106" s="3"/>
    </row>
    <row r="107" spans="1:12" x14ac:dyDescent="0.25">
      <c r="A107" s="3"/>
      <c r="B107" s="3"/>
      <c r="C107" s="3"/>
      <c r="D107" s="3"/>
      <c r="E107" s="3"/>
      <c r="F107" s="3"/>
      <c r="G107" s="3"/>
      <c r="H107" s="3"/>
      <c r="I107" s="3"/>
      <c r="J107" s="3"/>
      <c r="K107" s="3"/>
      <c r="L107" s="3"/>
    </row>
    <row r="108" spans="1:12" x14ac:dyDescent="0.25">
      <c r="A108" s="3"/>
      <c r="B108" s="3"/>
      <c r="C108" s="3"/>
      <c r="D108" s="3"/>
      <c r="E108" s="3"/>
      <c r="F108" s="3"/>
      <c r="G108" s="3"/>
      <c r="H108" s="3"/>
      <c r="I108" s="3"/>
      <c r="J108" s="3"/>
      <c r="K108" s="3"/>
      <c r="L108" s="3"/>
    </row>
    <row r="109" spans="1:12" x14ac:dyDescent="0.25">
      <c r="A109" s="3"/>
      <c r="B109" s="3"/>
      <c r="C109" s="3"/>
      <c r="D109" s="3"/>
      <c r="E109" s="3"/>
      <c r="F109" s="3"/>
      <c r="G109" s="3"/>
      <c r="H109" s="3"/>
      <c r="I109" s="3"/>
      <c r="J109" s="3"/>
      <c r="K109" s="3"/>
      <c r="L109" s="3"/>
    </row>
    <row r="110" spans="1:12" x14ac:dyDescent="0.25">
      <c r="A110" s="3"/>
      <c r="B110" s="3"/>
      <c r="C110" s="3"/>
      <c r="D110" s="3"/>
      <c r="E110" s="3"/>
      <c r="F110" s="3"/>
      <c r="G110" s="3"/>
      <c r="H110" s="3"/>
      <c r="I110" s="3"/>
      <c r="J110" s="3"/>
      <c r="K110" s="3"/>
      <c r="L110" s="3"/>
    </row>
    <row r="111" spans="1:12" x14ac:dyDescent="0.25">
      <c r="A111" s="3"/>
      <c r="B111" s="3"/>
      <c r="C111" s="3"/>
      <c r="D111" s="3"/>
      <c r="E111" s="3"/>
      <c r="F111" s="3"/>
      <c r="G111" s="3"/>
      <c r="H111" s="3"/>
      <c r="I111" s="3"/>
      <c r="J111" s="3"/>
      <c r="K111" s="3"/>
      <c r="L111" s="3"/>
    </row>
    <row r="112" spans="1:12" x14ac:dyDescent="0.25">
      <c r="A112" s="3"/>
      <c r="B112" s="3"/>
      <c r="C112" s="3"/>
      <c r="D112" s="3"/>
      <c r="E112" s="3"/>
      <c r="F112" s="3"/>
      <c r="G112" s="3"/>
      <c r="H112" s="3"/>
      <c r="I112" s="3"/>
      <c r="J112" s="3"/>
      <c r="K112" s="3"/>
      <c r="L112" s="3"/>
    </row>
    <row r="113" spans="1:12" x14ac:dyDescent="0.25">
      <c r="A113" s="3"/>
      <c r="B113" s="3"/>
      <c r="C113" s="3"/>
      <c r="D113" s="3"/>
      <c r="E113" s="3"/>
      <c r="F113" s="3"/>
      <c r="G113" s="3"/>
      <c r="H113" s="3"/>
      <c r="I113" s="3"/>
      <c r="J113" s="3"/>
      <c r="K113" s="3"/>
      <c r="L113" s="3"/>
    </row>
    <row r="114" spans="1:12" x14ac:dyDescent="0.25">
      <c r="A114" s="3"/>
      <c r="B114" s="3"/>
      <c r="C114" s="3"/>
      <c r="D114" s="3"/>
      <c r="E114" s="3"/>
      <c r="F114" s="3"/>
      <c r="G114" s="3"/>
      <c r="H114" s="3"/>
      <c r="I114" s="3"/>
      <c r="J114" s="3"/>
      <c r="K114" s="3"/>
      <c r="L114" s="3"/>
    </row>
    <row r="115" spans="1:12" x14ac:dyDescent="0.25">
      <c r="A115" s="3"/>
      <c r="B115" s="3"/>
      <c r="C115" s="3"/>
      <c r="D115" s="3"/>
      <c r="E115" s="3"/>
      <c r="F115" s="3"/>
      <c r="G115" s="3"/>
      <c r="H115" s="3"/>
      <c r="I115" s="3"/>
      <c r="J115" s="3"/>
      <c r="K115" s="3"/>
      <c r="L115" s="3"/>
    </row>
    <row r="116" spans="1:12" x14ac:dyDescent="0.25">
      <c r="A116" s="3"/>
      <c r="B116" s="3"/>
      <c r="C116" s="3"/>
      <c r="D116" s="3"/>
      <c r="E116" s="3"/>
      <c r="F116" s="3"/>
      <c r="G116" s="3"/>
      <c r="H116" s="3"/>
      <c r="I116" s="3"/>
      <c r="J116" s="3"/>
      <c r="K116" s="3"/>
      <c r="L116" s="3"/>
    </row>
    <row r="117" spans="1:12" x14ac:dyDescent="0.25">
      <c r="A117" s="3"/>
      <c r="B117" s="3"/>
      <c r="C117" s="3"/>
      <c r="D117" s="3"/>
      <c r="E117" s="3"/>
      <c r="F117" s="3"/>
      <c r="G117" s="3"/>
      <c r="H117" s="3"/>
      <c r="I117" s="3"/>
      <c r="J117" s="3"/>
      <c r="K117" s="3"/>
      <c r="L117" s="3"/>
    </row>
    <row r="118" spans="1:12" x14ac:dyDescent="0.25">
      <c r="A118" s="3"/>
      <c r="B118" s="3"/>
      <c r="C118" s="3"/>
      <c r="D118" s="3"/>
      <c r="E118" s="3"/>
      <c r="F118" s="3"/>
      <c r="G118" s="3"/>
      <c r="H118" s="3"/>
      <c r="I118" s="3"/>
      <c r="J118" s="3"/>
      <c r="K118" s="3"/>
      <c r="L118" s="3"/>
    </row>
    <row r="119" spans="1:12" x14ac:dyDescent="0.25">
      <c r="A119" s="3"/>
      <c r="B119" s="3"/>
      <c r="C119" s="3"/>
      <c r="D119" s="3"/>
      <c r="E119" s="3"/>
      <c r="F119" s="3"/>
      <c r="G119" s="3"/>
      <c r="H119" s="3"/>
      <c r="I119" s="3"/>
      <c r="J119" s="3"/>
      <c r="K119" s="3"/>
      <c r="L119" s="3"/>
    </row>
    <row r="120" spans="1:12" x14ac:dyDescent="0.25">
      <c r="A120" s="3"/>
      <c r="B120" s="3"/>
      <c r="C120" s="3"/>
      <c r="D120" s="3"/>
      <c r="E120" s="3"/>
      <c r="F120" s="3"/>
      <c r="G120" s="3"/>
      <c r="H120" s="3"/>
      <c r="I120" s="3"/>
      <c r="J120" s="3"/>
      <c r="K120" s="3"/>
      <c r="L120" s="3"/>
    </row>
    <row r="121" spans="1:12" x14ac:dyDescent="0.25">
      <c r="A121" s="3"/>
      <c r="B121" s="3"/>
      <c r="C121" s="3"/>
      <c r="D121" s="3"/>
      <c r="E121" s="3"/>
      <c r="F121" s="3"/>
      <c r="G121" s="3"/>
      <c r="H121" s="3"/>
      <c r="I121" s="3"/>
      <c r="J121" s="3"/>
      <c r="K121" s="3"/>
      <c r="L121" s="3"/>
    </row>
    <row r="122" spans="1:12" x14ac:dyDescent="0.25">
      <c r="A122" s="3"/>
      <c r="B122" s="3"/>
      <c r="C122" s="3"/>
      <c r="D122" s="3"/>
      <c r="E122" s="3"/>
      <c r="F122" s="3"/>
      <c r="G122" s="3"/>
      <c r="H122" s="3"/>
      <c r="I122" s="3"/>
      <c r="J122" s="3"/>
      <c r="K122" s="3"/>
      <c r="L122" s="3"/>
    </row>
    <row r="123" spans="1:12" x14ac:dyDescent="0.25">
      <c r="A123" s="3"/>
      <c r="B123" s="3"/>
      <c r="C123" s="3"/>
      <c r="D123" s="3"/>
      <c r="E123" s="3"/>
      <c r="F123" s="3"/>
      <c r="G123" s="3"/>
      <c r="H123" s="3"/>
      <c r="I123" s="3"/>
      <c r="J123" s="3"/>
      <c r="K123" s="3"/>
      <c r="L123" s="3"/>
    </row>
    <row r="124" spans="1:12" x14ac:dyDescent="0.25">
      <c r="A124" s="3"/>
      <c r="B124" s="3"/>
      <c r="C124" s="3"/>
      <c r="D124" s="3"/>
      <c r="E124" s="3"/>
      <c r="F124" s="3"/>
      <c r="G124" s="3"/>
      <c r="H124" s="3"/>
      <c r="I124" s="3"/>
      <c r="J124" s="3"/>
      <c r="K124" s="3"/>
      <c r="L124" s="3"/>
    </row>
    <row r="125" spans="1:12" x14ac:dyDescent="0.25">
      <c r="A125" s="3"/>
      <c r="B125" s="3"/>
      <c r="C125" s="3"/>
      <c r="D125" s="3"/>
      <c r="E125" s="3"/>
      <c r="F125" s="3"/>
      <c r="G125" s="3"/>
      <c r="H125" s="3"/>
      <c r="I125" s="3"/>
      <c r="J125" s="3"/>
      <c r="K125" s="3"/>
      <c r="L125" s="3"/>
    </row>
    <row r="126" spans="1:12" x14ac:dyDescent="0.25">
      <c r="A126" s="3"/>
      <c r="B126" s="3"/>
      <c r="C126" s="3"/>
      <c r="D126" s="3"/>
      <c r="E126" s="3"/>
      <c r="F126" s="3"/>
      <c r="G126" s="3"/>
      <c r="H126" s="3"/>
      <c r="I126" s="3"/>
      <c r="J126" s="3"/>
      <c r="K126" s="3"/>
      <c r="L126" s="3"/>
    </row>
    <row r="127" spans="1:12" x14ac:dyDescent="0.25">
      <c r="A127" s="3"/>
      <c r="B127" s="3"/>
      <c r="C127" s="3"/>
      <c r="D127" s="3"/>
      <c r="E127" s="3"/>
      <c r="F127" s="3"/>
      <c r="G127" s="3"/>
      <c r="H127" s="3"/>
      <c r="I127" s="3"/>
      <c r="J127" s="3"/>
      <c r="K127" s="3"/>
      <c r="L127" s="3"/>
    </row>
    <row r="128" spans="1:12" x14ac:dyDescent="0.25">
      <c r="A128" s="3"/>
      <c r="B128" s="3"/>
      <c r="C128" s="3"/>
      <c r="D128" s="3"/>
      <c r="E128" s="3"/>
      <c r="F128" s="3"/>
      <c r="G128" s="3"/>
      <c r="H128" s="3"/>
      <c r="I128" s="3"/>
      <c r="J128" s="3"/>
      <c r="K128" s="3"/>
      <c r="L128" s="3"/>
    </row>
    <row r="129" spans="1:12" x14ac:dyDescent="0.25">
      <c r="A129" s="3"/>
      <c r="B129" s="3"/>
      <c r="C129" s="3"/>
      <c r="D129" s="3"/>
      <c r="E129" s="3"/>
      <c r="F129" s="3"/>
      <c r="G129" s="3"/>
      <c r="H129" s="3"/>
      <c r="I129" s="3"/>
      <c r="J129" s="3"/>
      <c r="K129" s="3"/>
      <c r="L129" s="3"/>
    </row>
    <row r="130" spans="1:12" x14ac:dyDescent="0.25">
      <c r="A130" s="3"/>
      <c r="B130" s="3"/>
      <c r="C130" s="3"/>
      <c r="D130" s="3"/>
      <c r="E130" s="3"/>
      <c r="F130" s="3"/>
      <c r="G130" s="3"/>
      <c r="H130" s="3"/>
      <c r="I130" s="3"/>
      <c r="J130" s="3"/>
      <c r="K130" s="3"/>
      <c r="L130" s="3"/>
    </row>
    <row r="131" spans="1:12" x14ac:dyDescent="0.25">
      <c r="A131" s="3"/>
      <c r="B131" s="3"/>
      <c r="C131" s="3"/>
      <c r="D131" s="3"/>
      <c r="E131" s="3"/>
      <c r="F131" s="3"/>
      <c r="G131" s="3"/>
      <c r="H131" s="3"/>
      <c r="I131" s="3"/>
      <c r="J131" s="3"/>
      <c r="K131" s="3"/>
      <c r="L131" s="3"/>
    </row>
    <row r="132" spans="1:12" x14ac:dyDescent="0.25">
      <c r="A132" s="3"/>
      <c r="B132" s="3"/>
      <c r="C132" s="3"/>
      <c r="D132" s="3"/>
      <c r="E132" s="3"/>
      <c r="F132" s="3"/>
      <c r="G132" s="3"/>
      <c r="H132" s="3"/>
      <c r="I132" s="3"/>
      <c r="J132" s="3"/>
      <c r="K132" s="3"/>
      <c r="L132" s="3"/>
    </row>
    <row r="133" spans="1:12" x14ac:dyDescent="0.25">
      <c r="A133" s="3"/>
      <c r="B133" s="3"/>
      <c r="C133" s="3"/>
      <c r="D133" s="3"/>
      <c r="E133" s="3"/>
      <c r="F133" s="3"/>
      <c r="G133" s="3"/>
      <c r="H133" s="3"/>
      <c r="I133" s="3"/>
      <c r="J133" s="3"/>
      <c r="K133" s="3"/>
      <c r="L133" s="3"/>
    </row>
    <row r="134" spans="1:12" x14ac:dyDescent="0.25">
      <c r="A134" s="3"/>
      <c r="B134" s="3"/>
      <c r="C134" s="3"/>
      <c r="D134" s="3"/>
      <c r="E134" s="3"/>
      <c r="F134" s="3"/>
      <c r="G134" s="3"/>
      <c r="H134" s="3"/>
      <c r="I134" s="3"/>
      <c r="J134" s="3"/>
      <c r="K134" s="3"/>
      <c r="L134" s="3"/>
    </row>
    <row r="135" spans="1:12" x14ac:dyDescent="0.25">
      <c r="A135" s="3"/>
      <c r="B135" s="3"/>
      <c r="C135" s="3"/>
      <c r="D135" s="3"/>
      <c r="E135" s="3"/>
      <c r="F135" s="3"/>
      <c r="G135" s="3"/>
      <c r="H135" s="3"/>
      <c r="I135" s="3"/>
      <c r="J135" s="3"/>
      <c r="K135" s="3"/>
      <c r="L135" s="3"/>
    </row>
    <row r="136" spans="1:12" x14ac:dyDescent="0.25">
      <c r="A136" s="3"/>
      <c r="B136" s="3"/>
      <c r="C136" s="3"/>
      <c r="D136" s="3"/>
      <c r="E136" s="3"/>
      <c r="F136" s="3"/>
      <c r="G136" s="3"/>
      <c r="H136" s="3"/>
      <c r="I136" s="3"/>
      <c r="J136" s="3"/>
      <c r="K136" s="3"/>
      <c r="L136" s="3"/>
    </row>
  </sheetData>
  <mergeCells count="5">
    <mergeCell ref="B2:C2"/>
    <mergeCell ref="D2:E2"/>
    <mergeCell ref="F2:G2"/>
    <mergeCell ref="H2:I2"/>
    <mergeCell ref="J2:K2"/>
  </mergeCells>
  <dataValidations count="1">
    <dataValidation type="list" allowBlank="1" showInputMessage="1" showErrorMessage="1" sqref="H22:H24 H4:H9 H11:H20 H29:H61">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OTDK</cp:lastModifiedBy>
  <cp:lastPrinted>2022-07-17T17:23:21Z</cp:lastPrinted>
  <dcterms:created xsi:type="dcterms:W3CDTF">2016-05-11T08:28:59Z</dcterms:created>
  <dcterms:modified xsi:type="dcterms:W3CDTF">2023-08-28T07:02:00Z</dcterms:modified>
</cp:coreProperties>
</file>