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Egyetem_2023_24_II\Lektorálás_pilot_2024\Kész_tantárgyleírások_2024\"/>
    </mc:Choice>
  </mc:AlternateContent>
  <bookViews>
    <workbookView xWindow="0" yWindow="0" windowWidth="20490" windowHeight="717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s>
  <definedNames>
    <definedName name="Bejegyzes">Útmutató!$B$8:$B$11</definedName>
    <definedName name="_xlnm.Print_Area" localSheetId="1">Tantárgyleírás!$A$4:$L$76</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19" i="1"/>
  <c r="I17" i="1"/>
  <c r="I16" i="1"/>
  <c r="I15" i="1"/>
  <c r="I13" i="1"/>
  <c r="I9" i="1"/>
  <c r="I8" i="1"/>
  <c r="I6" i="1"/>
  <c r="I5" i="1"/>
  <c r="I4" i="1"/>
  <c r="I71" i="1" l="1"/>
  <c r="I67" i="1"/>
  <c r="I55" i="1" l="1"/>
  <c r="I49" i="1"/>
  <c r="I41" i="1" l="1"/>
  <c r="I54" i="1"/>
  <c r="I48" i="1"/>
  <c r="I38" i="1"/>
  <c r="I37" i="1"/>
  <c r="I36" i="1"/>
  <c r="I40" i="1" l="1"/>
  <c r="I60" i="1" l="1"/>
  <c r="I53" i="1"/>
  <c r="I47" i="1"/>
  <c r="I32" i="1" l="1"/>
  <c r="I76" i="1" l="1"/>
  <c r="I75" i="1"/>
  <c r="I74" i="1"/>
  <c r="I73" i="1"/>
  <c r="I72" i="1"/>
</calcChain>
</file>

<file path=xl/sharedStrings.xml><?xml version="1.0" encoding="utf-8"?>
<sst xmlns="http://schemas.openxmlformats.org/spreadsheetml/2006/main" count="770" uniqueCount="606">
  <si>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</si>
  <si>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</si>
  <si>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</si>
  <si>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</si>
  <si>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</si>
  <si>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</si>
  <si>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</si>
  <si>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</si>
  <si>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</si>
  <si>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</si>
  <si>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</si>
  <si>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</si>
  <si>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</si>
  <si>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</si>
  <si>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</si>
  <si>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</si>
  <si>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</si>
  <si>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</si>
  <si>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</si>
  <si>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</si>
  <si>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</si>
  <si>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</si>
  <si>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</si>
  <si>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</si>
  <si>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</si>
  <si>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</si>
  <si>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</si>
  <si>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</si>
  <si>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</si>
  <si>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</si>
  <si>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</si>
  <si>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</si>
  <si>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</si>
  <si>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</si>
  <si>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</si>
  <si>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</si>
  <si>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</si>
  <si>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</si>
  <si>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</si>
  <si>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</si>
  <si>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</si>
  <si>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</si>
  <si>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</si>
  <si>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</si>
  <si>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</si>
  <si>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</si>
  <si>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</si>
  <si>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</si>
  <si>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PPP6001</t>
  </si>
  <si>
    <t>A tanári mesterség alapjai</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</si>
  <si>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</si>
  <si>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</si>
  <si>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</si>
  <si>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</si>
  <si>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</si>
  <si>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</si>
  <si>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</si>
  <si>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</si>
  <si>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</si>
  <si>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</si>
  <si>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</si>
  <si>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</si>
  <si>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</si>
  <si>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</si>
  <si>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</si>
  <si>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</si>
  <si>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</si>
  <si>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</si>
  <si>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</si>
  <si>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</si>
  <si>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</si>
  <si>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</si>
  <si>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</si>
  <si>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</si>
  <si>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</si>
  <si>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</si>
  <si>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</si>
  <si>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</si>
  <si>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</si>
  <si>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</si>
  <si>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</si>
  <si>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</si>
  <si>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</si>
  <si>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</si>
  <si>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</si>
  <si>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</si>
  <si>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</si>
  <si>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</si>
  <si>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</si>
  <si>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</si>
  <si>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</si>
  <si>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</si>
  <si>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</si>
  <si>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</si>
  <si>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</si>
  <si>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</si>
  <si>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</si>
  <si>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</si>
  <si>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</si>
  <si>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PPP9200</t>
  </si>
  <si>
    <t>Portfólió</t>
  </si>
  <si>
    <t>Portfolio</t>
  </si>
  <si>
    <t>kémiatanár</t>
  </si>
  <si>
    <t>PT1001</t>
  </si>
  <si>
    <t>Biológiai alapismeretek</t>
  </si>
  <si>
    <t>Az élőlények szerveződése és evolúciója, egyed alatti és feletti szerveződési szintek. Az élőlények kapcsolat­rendszere. Természetes ökológiai rendszerek, ökoszisztémák, humánökológia. A fajok diverzitása. A természetvédelem rendszere. Globális környezeti gondolkodás, fenntartható fejlődés. A növények, állatok, gombák testfelépítése és életműködései. A humánélettan alapjai, az emberi egészség. Az élelmiszer-technológia biológiai, mikrobiológiai vonatkozásai. A bionika alapjai. A biológiai alapú energiatermelés alapjai, biogáz termelés. Az ergonómia biológiai alapjai. Kvalitatív modern biológia.</t>
  </si>
  <si>
    <t>Organisation and evolution of living entities: infraindividual and supraindividual levels. Interrelationship between living organisms. Natural ecological systems, ecosystems, human ecology. Diversity of species. System for nature conservation. Global environmental thinking, sustainable development. Structure and function of plants, animals and fungi. Basics of human physiology, human health. Biological, microbiological relations of food-technology. Basics of bionics. Basics of energy production using biological methods, biogas production. Biological basics of ergonomy. Qualitative modern biology.</t>
  </si>
  <si>
    <t>Tudása: ismeri a biológia legfontosabb összefüggéseit, átlátja az élőlények és élő rendszerek legfontosabb jellemzőit. Ismeri a biológia terminológiáját.</t>
  </si>
  <si>
    <t>Gallé László: A szupraindividuális biológia alapjai: populációk és közösségek ökológiája. Jate Press 2003, 9633150914, 9789633150917</t>
  </si>
  <si>
    <t>PT1002</t>
  </si>
  <si>
    <t>PKE1101</t>
  </si>
  <si>
    <t>PKE1102</t>
  </si>
  <si>
    <t>PKE1203</t>
  </si>
  <si>
    <t>PKE1204</t>
  </si>
  <si>
    <t>PKE1105</t>
  </si>
  <si>
    <t>PKE1106</t>
  </si>
  <si>
    <t>PKE1107</t>
  </si>
  <si>
    <t>Fundamentals of Physics</t>
  </si>
  <si>
    <t>Kinematikai és dinamikai alapok. Erőtörvények. Tapadási és csúszási
súrlódás, gördülési ellenállás. Munka, energia. Energiafajták. Merev
test. Forgatónyomaték. Szilárd testek rugalmas alakváltozásai.
Folyadékok és gázok mechanikája. Hőtágulás. Felületi feszültség,
nedvesítés, hajszálcsövesség. Hang. Hullámok. Közegellenállás.
Termodinamikai alapok. Halmazállapotok és halmazállapot változások.
Elektrosztatikai alapok. Egyenáram, Ohm törvénye. Kirchhoff törvényei.
Váltakozó áramú ellenállás, rezgőkörök. A mágnesség alapjai. Fény és más
elektromágneses hullámok.</t>
  </si>
  <si>
    <t>Kinematic and dynamic foundations. Force laws. Kinetic and static
friction, rolling resistance. Work, energy. Types of energy. Rigid
bodies. Torque. Elastic deformations of solid bodies. Mechanics of
liquids and gases. Thermal expansion. Surface tension, wetting,
capillary effect. Mechanical waves and sound. Drag. Thermodynamic
basics. State of matter and changes of state of matter. Electrostatic
foundations. Direct current, Ohm's law. Kirchhoff's laws. Inductance and
capacitance. RLC circuits. Basics of magnetism. Light and other
electromagnetic waves.</t>
  </si>
  <si>
    <t>Tudása:
Elemi fizika ismeretek birtokában van. Látja a természettudományok közötti kapcsolatot.  Ismeri a természeti törvények jelentőségét, tisztában van a modellek egyszerűsítő jellegével.
Tisztában van a fizika szaktárgy etikai kérdéseivel.
Tudja, hogy szaktanárként milyen területekre terjed ki saját, egyéni hatásköre és felelőssége az oktatás, a nevelés és a szemléletformálás terén.
Képességei:
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Attitűdje:
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színvonalas, igényes tanári munkára, a folyamatos önművelésre.</t>
  </si>
  <si>
    <t>Knowledge:
Has elementary knowledge in physics. Can see the connection between the branches of natural science. Knows the importance of natural laws, is aware of the simplifying nature of models.
Is aware of the ethical issues of the subject of physics.
Knows the areas of individual competence and responsibility in education, upbringing and attitude formation as a certified teacher.
Skills:
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and to continuous self-education.</t>
  </si>
  <si>
    <t>A gyakorlati jegy megszerzésének feltétele:
a félév végi zárthelyi dolgozat sikeres megírása.</t>
  </si>
  <si>
    <t>Holics László: Fizika, Akadémiai Kiadó, Bp., 2011.
Természettudományi alapismeretek (Társszerzők), Bessenyei Könyvkiadó,
Nyíregyháza, 2000.
 LIFE - A TUDOMÁNY CSODÁI sorozat: Az anyag, Az energia, Az idő. Műszaki
Könyvkiadó, Bp. 1978.</t>
  </si>
  <si>
    <t>Matematikai módszerek a kémiában</t>
  </si>
  <si>
    <t>Általános kémia 1.</t>
  </si>
  <si>
    <t>Általános kémia 2.</t>
  </si>
  <si>
    <t>Szervetlen kémia 1.</t>
  </si>
  <si>
    <t>Szervetlen kémia 2.</t>
  </si>
  <si>
    <t>Szerves kémia 1.</t>
  </si>
  <si>
    <t>Analitikai kémia 1.</t>
  </si>
  <si>
    <t>PKE1208</t>
  </si>
  <si>
    <t>Atom- és magfizika</t>
  </si>
  <si>
    <t>PKE1209</t>
  </si>
  <si>
    <t>Alkalmazott kémia 1.</t>
  </si>
  <si>
    <t>PKE1210</t>
  </si>
  <si>
    <t>Analitikai kémia 2.</t>
  </si>
  <si>
    <t>Fizikai kémia 1.</t>
  </si>
  <si>
    <t>Szerves kémia 2. és tanításának módszertani alapjai</t>
  </si>
  <si>
    <t>PKE1111</t>
  </si>
  <si>
    <t>PKE1112</t>
  </si>
  <si>
    <t>PKE1113</t>
  </si>
  <si>
    <t>Terepgyakorlat 1.</t>
  </si>
  <si>
    <t>PKE1214</t>
  </si>
  <si>
    <t>Fizikai kémia 2.</t>
  </si>
  <si>
    <t>PKE1215</t>
  </si>
  <si>
    <t>Biokémia és tanításának módszertani alapjai</t>
  </si>
  <si>
    <t>PKE1216</t>
  </si>
  <si>
    <t>PKE1117</t>
  </si>
  <si>
    <t>Kémiai számítások és tanításának módszertani alapjai</t>
  </si>
  <si>
    <t>PKE1118</t>
  </si>
  <si>
    <t>PKE1119</t>
  </si>
  <si>
    <t>Terepgyakorlat 2.</t>
  </si>
  <si>
    <t>PKE1220</t>
  </si>
  <si>
    <t>Környezetvédelem</t>
  </si>
  <si>
    <t>PKE1221</t>
  </si>
  <si>
    <t>Kémiai informatika</t>
  </si>
  <si>
    <t>PKE1222</t>
  </si>
  <si>
    <t>Anyagtudomány 1.</t>
  </si>
  <si>
    <t>PKE1123</t>
  </si>
  <si>
    <t>Anyagtudomány 2.</t>
  </si>
  <si>
    <t>PKE1124</t>
  </si>
  <si>
    <t>Ásványtan</t>
  </si>
  <si>
    <t>PKE1125</t>
  </si>
  <si>
    <t>Tudomány- és környezettörténet</t>
  </si>
  <si>
    <t>PKE3000</t>
  </si>
  <si>
    <t>Zöldkémia</t>
  </si>
  <si>
    <t>PKE3001</t>
  </si>
  <si>
    <t>Vízkémia</t>
  </si>
  <si>
    <t>PKE3002</t>
  </si>
  <si>
    <t>Polimerkémia</t>
  </si>
  <si>
    <t>PKE3003</t>
  </si>
  <si>
    <t>Hit, tudomány, áltudomány</t>
  </si>
  <si>
    <t>PKE3004</t>
  </si>
  <si>
    <t>Bevezetés a Fenntartható Fejlődési Célok (SDG) kérdéskörbe</t>
  </si>
  <si>
    <t>Faith, science, pseudoscience and methodological foundations of teaching</t>
  </si>
  <si>
    <t>Gondolkodók a természetről: a filozófiatörténet releváns képviselőinek lét- és ismeretelmélete. A tudományos kutatás jellemzői, a tudományok kialakulása és fejlődése. Paradigma-váltások a fizika, kémia, földtudományok és a biológia területén. Világvallások természetképe (hinduizmus, budhizmus, kínai univerzizmus, kereszténység, iszlám). Áltudományos elméletek; a média és az internet szerepe az áltudományos elméletek terjedésében.</t>
  </si>
  <si>
    <t>Philosophers' theories about the nature: the ontology and epistemology of some relevant representatives of the history of philosophy. Characteristics of the scientific research, the emergence and development of sciences. Paradigm shifts in physics, chemistry, earth-sciences and biology. World religions' images of nature (Hinduism, Buddhism, Chinese universalism, Christanity, Islam). Pseudoscientific theories; the role of the media and the internet in spreading pseudoscientific theories.</t>
  </si>
  <si>
    <t>Tudása: A kurzust elvégző hallgató ismeri a tudomány és a hit jellemzőit és különbségeit. Ismerettel bír a tudományok fejlődéséről, a tudományos kutatás sajátságairól. Képességei: Képes megkülönböztetni a tudományos és áltudományos elméleteket. Attitűdje: Törekszik racionális világkép kialakítására, és ezt közvetíti tanítványai felé.</t>
  </si>
  <si>
    <t>Knowledge: The student who completes the course knows the characteristics and differences between science and faith. He has knowledge of the development of sciences and the characteristics of scientific research. Skills: He is able to distinguish between scientific and pseudoscientific theories. Attitude: He strives to develop a rational worldview and conveys it to its students.</t>
  </si>
  <si>
    <t>A kollokvium kiváltható egy tetszőlegesen választott témából írt dolgozattal.</t>
  </si>
  <si>
    <t>Pais István (2005) A filozófia története. Szerzői magánkiadás, Budapest. ISBN: 963 460 420 X. Thomas Kuhn (2000) A tudományos forradalmak szerkezete. Osiris Kiadó, Budapest. ISBN: 963 379 362 9. Simonyi Károly (2011) A fizika kultúrtörténete. Akadémiai Kiadó, Budapest, ISBN: 9789630591171; Helmuth von Glasenapp (1987) Az öt világvallás. Gondolat, Budapest, ISBN: 963281732X</t>
  </si>
  <si>
    <t>A kémiai problémák matematikai alapjai: halmazok, halmazok műveletei, Bool algebra, elemi függvények és elemzésük (határérték, deriválás, integrálás), (molekula) geometria, vektorok és mátrixok, determinánsok a statisztika alapjai)</t>
  </si>
  <si>
    <t>Mathematical foundations of chemical problems: operations of sets, sets, Bool algebra, elementary functions and their analysis (limit, derivation, integration), (molecule) geometry, vectors and matrices, determinants are the basics of statistics)</t>
  </si>
  <si>
    <t>Tudása: Ismeri a különböző matematikai tudományok eredményeit, alkalmazói szinten érti, használja az algebra, az elemi függvényeket. Érti, használja a kémiai folyamatokban használt numerikus megoldásokat. Használja a matematikai formulákat, értelmezi a megoldásokat. A matematikai modellalkotást értelmezi az atomelméleti kérdésekre.</t>
  </si>
  <si>
    <t>Differenciálegyenletek /Bevezetés az elméletben és az alkalmazásokba szerző: Tóth János Simon L. Péter Typotex2005. Matematikai kémia szerző :Tasi Gyula JATEPress 2017. Bevezetés a numerikus matematika Szerző: Móricz Ferenc · Polygon 2008</t>
  </si>
  <si>
    <t>General Chemistry 1.</t>
  </si>
  <si>
    <t>A kémia tárgya, kapcsolata más természettudományokkal. Az atomok felépítése, atommodellek. A radioaktivitás. Az atommag alkotórészei, szerkezete. Az atom elektronszerkezetének kiépülése. A periódusos rendszer elektronszerkezeti alapjai. A kémiai kötés különböző formái, a kémiai részecskék és jellemzőik, a molekulák szerkezete. Gázok, folyadékok és szilárd testek jellemzése, halmazállapot-változások. Homogén, heterogén és kolloid rendszerek. Laboratóriumi gyakorlat: A legfontosabb laboratóriumi eszközök. Alapvető laboratóriumi műveletek, mérések. Egyszerű preparátumok előállítása.</t>
  </si>
  <si>
    <t>The subject of chemistry and its relationship with other natural sciences. Structure of atoms, atomic models. Radioactivity. The constituent parts and structure of the nucleus. Development of the electronic structure of the atom. Fundamentals of electronic structure of the periodic table. Different forms of chemical bonding, chemical particles and their characteristics, structure of molecules. Characterization of gases, liquids and solids, state changes. Homogeneous, heterogeneous and colloidal systems. Laboratory practice: The most important laboratory tools. Basic laboratory operations, measurements. Production of simple preparations.</t>
  </si>
  <si>
    <t>Tudása: Rendelkezik a kémia tantárgy tanításának a Nemzeti alaptantervben és a kerettantervben meghatározott ismeretanyagához szükséges korszerű ismeretekkel. Ismeri a kémiatudomány alapvető szakkifejezéseit Ismeri és képes alkalmazni a kémiatudomány jellemző ismeretszerző kutatási módszereit. Tisztában van a kémia társadalomban betöltött szerepével. Ismeri a kémiai törvények, jelenségek kapcsolatát más természettudományos tárgyakéval. Felkészült a kémia diszciplina területén az élethosszig tartó tanulásra, a szakirodalom kritikus értelmezésére, továbbá a legújabb kutatási eredmények megértésére és továbbítására. Átlátja a kémia tanításának célját, a tanulók személyiség- és gondolkodás-fejlődésében játszott szerepét. A kémiai ismeretek, fogalmak elsajátításával, valamint a kémiai irodalmak és interpretációk mérlegelésével, hipotézisek alkotásával fejleszti a tanulók elemző, problémamegoldó gondolkodását.   
Képességei: Képes az alapvető természeti jelenségekben megnyilvánuló kémiai törvényszerűségek bemutatására. A tanulók életkori sajátosságaihoz alkalmazkodva képes kísérletekkel demonstrálni, kvalitatív, illetve elemi kvantitatív szinten értelmezni a kémia jelenségeit. Képes feltárni a különböző szakterületek tudás- és ismeretanyaga közötti összefüggéseket, és azok integrációjára. Képes az elméleti ismereteket gyakorlatban alkalmazni. Képes a kémia diszciplína területén önálló ismeretszerzésre, a kémiai szakirodalom értelmezésére, elemzésére, interpretációjára továbbá a legújabb kutatási eredmények nyomon követésére és felhasználására. Képes a véleményét és értékelését logikus és tényeket tartalmazó érvekkel alátámasztani.
Attitűdje: Elkötelezett és nyitott a kémia új eredményeinek megismerésére, értelmezésére, valamint az azokkal kapcsolatos ismeretterjesztésre. Kémiai és szakmódszertani felkészültségével kapcsolatban kész az önreflexióra. Nyitott a szakmai és módszertani megújulásra, fejlődésre, e területeken igénye van mind a folyamatos önképzésre, mind a rendszeres továbbképzésre. Elkötelezett a tanulók komplex gondolkodásának fejlesztése terén.</t>
  </si>
  <si>
    <t>Knowledge: He/she possesses the up-to-date knowledge required for teaching the subject of chemistry specified in the National Core Curriculum and the Framework Curriculum. He/she knows the basic technical terms of chemistry. He/she knows and is able to apply the characteristic  knowledge-acquiring research methods of chemistry. He/she is aware of the role of chemistry in society. He/she knows the relationship between chemical laws and phenomena with other natural science subjects. He/she is prepared for life-long learning in the discipline of chemistry, for critical interpretation of the literature, and for understanding and communicating the latest research results. He/she understands the purpose of teaching chemistry, its role in the development of students' personality and thinking. It develops students' analytical and problem-solving thinking by acquiring chemical knowledge and concepts, considering chemical literature and interpretations, and creating hypotheses. 
Skills: He/she able to demonstrate the chemical regularities manifested in basic natural phenomena. Adapting to the age characteristics of the students, he/she is able to demonstrate with experiments and interpret the phenomena of chemistry on a qualitative and elementary quantitative level. Able to explore the connections between the knowledge and know-how of different fields and their integration. Able to apply theoretical knowledge in practice. He/she able to independently acquire knowledge in the field of chemistry, to interpret, analyze and interpret the chemical literature, as well as to monitor and use the latest research results. He is able to support his opinions and evaluations with logical and factual arguments.
Attitude: He/she is committed and open to learning about and interpreting new results in chemistry, as well as spreading knowledge about them. He is ready for self-reflection regarding his chemical and methodological preparation. He is open to professional and methodological renewal and development, in these areas he needs both continuous self-training and regular further training. Committed to developing students' complex thinking.</t>
  </si>
  <si>
    <t>vizsgára bocsátás feltétele: a félév közbeni és/vagy félév végi zárthelyi dolgozat 50%-os teljesítése
A kollokvium típusa: szóbeli és írásbeli</t>
  </si>
  <si>
    <t>Veszprémi Tamás: Általános kémia, Akadémiai Kiadó, 2008; ISBN: 978-963-058-617-7                                                         Lengyel B., Proszt J., Szarvas P.: Általános és szervetlen kémia, Tankönyvkiadó, Bp., 1967            Darrell D. Ebbing: General Chemistry, Houghton Mifflin, ISBN: 0-395-35654-7
Horváth A., Sebestyén A., Zábó M.: Általános kémia, Veszprémi Egyetem. 1995.
Gergely P., - Erdődi F., - Vereb Gy.: Általános és bioszervetlen kémia. Semmelweis Kiadó, Budapest, 2002.</t>
  </si>
  <si>
    <t>General Chemistry 2.</t>
  </si>
  <si>
    <t>Tudás:A hallgató rendelkezik azokkal a matematikai, fizikai, és fizikai-kémiai ismeretekkel, amelyek révén tájékozódni tud a fizikai kémia tárgyalt területein. Ismeri a klasszikus kémiai termodinamikai leírásmód alapjait. Ismeri a legfontosabb fizikai-kémiai módszerek elvét és gyakorlati alkalmazhatóságukat Rendelkezik azokkal a kémiai ismeretekkel, amelyek lehetővé teszik az alapvető kémiai reakciók leírását, az erre épülő gyakorlat elemeinek megismerését, az ismeretek rendszerezését. Birtokában van annak a tudásnak, amelynek alkalmazása szükséges természeti folyamatok, természeti erőforrások, élő és élettelen rendszerek kémiai vonatkozású alapvető gyakorlati problémáinak megoldásához. Anyanyelvén tisztában van a természeti folyamatokat megnevező fogalomrendszerrel és terminológiával.
Képességek: Képes alkalmazni a korábbi matematikai, fizikai és általános kémiai ismereteit a rendszerek fizikai-kémiai leírására. Tudja alkalmazni a gyakorlatban (laborban, illetve számolási szemináriumon) a tantárgy tanulásakor megszerzett ismereteket, fogalmakat, összefüggéseket. A megszerzett tudás birtokában képes a természeti és antropogén kémiai folyamatokkal kapcsolatos törvényszerűségek ismeretében a gyakorlati problémák önálló megoldására.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</si>
  <si>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 xml:space="preserve">Knowledge: Students have the knowledge of mathematics, physics, and physicochemistry through which they can become familiar with the areas discussed in physical chemistry. They know the basics of the classical chemical thermodynamic description method. They know the principle of the most important physico-chemical methods and their practical applicability. They possess the knowledge needed to solve the basic practical problems of chemically related processes in natural processes, natural resources, living and inanimate systems. In their native language, they are familiar with the conceptual system and terminology that designates natural processes.
Skills: Students are able to apply their prior knowledge of mathematics, physics, and general chemistry to the physicochemical description of systems. They can apply the knowledge, concepts and connections acquired during the study of the subject in practice (in a laboratory or in a calculation seminar). With the acquired knowledge, they are able to solve practical problems independently, knowing the laws related to natural and anthropogenic chemical processes.
Attitude: Students are open to acquiring appropriate and comprehensive basic knowledge of physicochemistry, and their solid theoretical foundations in the field of physical chemistry help them to perform their professional tasks accurately and efficiently. They are open to professional discussions with professionals working in both the chemical and related fields. They authentically represent the worldview of science and can convey it to professional and non-professional audiences.
</t>
  </si>
  <si>
    <t>Berecz E.: Fizikai kémia. Tankönyvkiadó. Budapest. 1988. 
P. W Atkins: Fizikai kémia I-II-III. Tankönyvkiadó. Budapest. 1998. 
Riedel M.: Fizikai kémia, Budapest, 1997. 
Szabó K.: Fizikai kémia. Semmelweis Kiadó és Multimédia Stúdió. 2004. 
Zrínyi M.: A fizikai kémia alapjai. Műszaki Könyvkiadó. 2004.</t>
  </si>
  <si>
    <t>Physical Chemistry 2.</t>
  </si>
  <si>
    <t>Tudás: A hallgató birtokában van azoknak a matematikai, fizikai, és fizikai-kémiai ismereteknek, amelyek révén tájékozódni tud a fizikai kémia tárgyalt területein. Ismeri az elektrokémia alapvető törvényeit. Ismeri a reakciókinetika alapvető összefüggéseit.
Képességek:Érti az elektrokémiában és a reakciókinetikában használt fogalmak jelentését. Alkalmazni tudja a megszerzett matematikai, fizikai és általános kémiai ismereteit a rendszerek fizikai-kémiai leírására. Tudja alkalmazni a gyakorlatban (laborban, illetve számolási szemináriumon) a tantárgy tanulásakor megszerzett ismereteket, fogalmakat, összefüggéseket.
Attitűd: A hallgató nyitott arra, hogy megfelelő és átfogó fizikai-kémiai alaptudást sajátítson el, szilárd elméleti alapjai a fizikai kémia területén hozzásegítik ahhoz, hogy a szakmai feladatait pontosan, hatékonyan végezze. Nyitott a szakmai eszmecserére mind a kémiai szakterületen, mind a kapcsolódó területeken dolgozó szakemberekkel. Hitelesen képviseli a természettudományos világnézetet, és közvetíteni tudja azt a szakmai és nem szakmai közönség felé.</t>
  </si>
  <si>
    <t>Knowledge: The students have mathematical, physical and physico-chemical knowledge through which he/she can find his/her way around the discussed areas of physical chemistry. He/she knows the basic laws of electrochemistry. He/she knows the basic relationships of reaction kinetics.
Skills: He/she understands the meaning of concepts used in electrochemistry and reaction kinetics. He/she can apply the acquired knowledge of mathematics, physics and general chemistry to the physico-chemical description of systems. He/she can apply the knowledge, concepts, and connections acquired during the study of the subject in practice (in the laboratory or at a calculus seminar).
Attitude: The student is open to acquiring adequate and comprehensive physical-chemical basic knowledge, his solid theoretical foundations in the field of physical chemistry help him to perform his professional tasks accurately and efficiently. He is open to professional exchange of ideas with specialists working both in the field of chemistry and in related fields. It authentically represents the scientific world view and can convey it to professional and non-professional audiences.</t>
  </si>
  <si>
    <t xml:space="preserve">Tudás:Ismeri a fizikai kémia alapvető kvalitatív és kvantitatív összefüggéseit, törvényszerűségeit, és az ezekre alapozott alapvető kémiai módszereket. A hallgató olyan matematikai, fizikai, és fizikai-kémiai ismeretekkel rendelkezik, amelyek révén tájékozódni tud a fizikai kémia tárgyalt területein és feladatokat tud megoldani. Megismeri a kémiai termodinamikai leírásmód alapjait, a klasszikus termodinamikát. Anyanyelvén tisztában van a természeti folyamatokat megnevező fogalomrendszerrel és terminológiával.
Képességek: Tisztában van az előadásokon előforduló/használt fogalmak jelentésével. Tudja alkalmazni a korábbi matematikai, fizikai és általános kémiai ismereteit a rendszerek fizikai-kémiai leírására. Tudja alkalmazni a gyakorlatban (laborban, illetve számolási szemináriumon) a tantárgy tanulásakor megszerzett ismereteket, fogalmakat, összefüggéseket. Képes a természettudományi elméletek, paradigmák és elvek (ezen belül elsősorban a kémia területét érintő elméletek és alapelvek) gyakorlati alkalmazására, különböző fizikai kémiai számítási feladatok megoldására. A fizikai kémia területen szerzett tudása alapján képes a szakjával adekvát egyszerűbb kémiai jelenségek laboratóriumi körülmények között történő megvalósítására, mérésekkel történő bemutatására, igazolására.
Attitűd: A hallgató a megfelelő és átfogó fizikai-kémiai alaptudás elsajátításával, szilárd elméleti és gyakorlati alapokkal a fizikai kémia területén nyitott arra, hogy a szakmai feladatait felelősséggel, pontosan és hatékonyan végezze. Nyitott a fizikai kémia területén a folyamatosan megújuló ismeretek befogadására.  </t>
  </si>
  <si>
    <t>félévközi jegyek a kísérleti munkára, laborjegyzőkönyvre és zárthelyi dolgozatokra</t>
  </si>
  <si>
    <t>P. W. Atkins: Fizikai kémia I.-III. Megoldások (Tankönyvkiadó, Budapest, 2002)
Grofcsik A., Kubinyi M., Martin A., Molnár Jné, Parlagh Gy.: Fizikai kémiai számítások I., Műegyetemi Kiadó, Budapest, 1997.</t>
  </si>
  <si>
    <t>Chemical informatics</t>
  </si>
  <si>
    <t xml:space="preserve">Felhasználói szintű számítógép-kezelési ismeretek, online tartalomkeresés, információelemzés, kémiai programcsomagok használata, molekula-vizualizációs technikák
</t>
  </si>
  <si>
    <t>User-level computer management skills, online content search, information analysis, use of chemical program packages, molecular visualization techniques</t>
  </si>
  <si>
    <t xml:space="preserve">Tudás: Ismeri és tudatosan használja a kémiai ismereteket tartalmazó internetes portálokat, kutatási adatbázisokat. Ismeri a kémia tanításának korszerű munkaformáit és eszközeit, az infokommunikációs technológia felhasználásának lehetőségeit. Ismeri a tudományos kutatás módszereit, segédeszközeit.
Képesség: Képes az elméleti ismereteket gyakorlatban alkalmazni. Képes a kémia diszciplína területén önálló ismeretszerzésre, a kémiai szakirodalom értelmezésére, elemzésére, interpretációjára továbbá a legújabb kutatási eredmények nyomon követésére és felhasználására. Képes kiemelni egy adott témához tartozó lényeges ismereteket. Képes az oktatás során problémamegoldó technikák átadására (a tanulók életkori sajátosságaihoz és tudásszintjéhez igazodva).
Attitűd: Elkötelezett és nyitott a kémia új eredményeinek megismerésére, értelmezésére, valamint az azokkal kapcsolatos ismeretterjesztésre. Nyitott a szakmai és módszertani megújulásra, fejlődésre, e területeken igénye van mind a folyamatos önképzésre, mind a rendszeres továbbképzésre. Elkötelezett a tanulók komplex gondolkodásának fejlesztése terén.
</t>
  </si>
  <si>
    <t>3 zárthelyi dolgozat 50%-os teljesítése</t>
  </si>
  <si>
    <t>3 mid-term tests with a minimum passing rate of 50%</t>
  </si>
  <si>
    <t>Polymer Chemistry</t>
  </si>
  <si>
    <t xml:space="preserve">A molekulatömeg és a funkcionalitás kapcsolata, elágazásképződés, térhálósodás,
molekulatömeg eloszlás, polidiszperzitás. Polikondenzációs reakciók kinetikai jellemzése, a
melléktermék koncentrációjának hatása a termék molekulatömegére. Lineáris poliészterek és
térhálós poliészter gyanták előállítása. Alifás poliamidok előállítása diaminból és disavból.
Poliuretánok előállítása izocianátok és di/poli/olok reakciójával. Epoxi gyanták előállítása. A
gyökös polimerizáció kinetikai jellemzése. Vinil polimerek előállításának technológiája. A kopolimerizáció kinetikája. Ionos polimerizáció kinetikai jellemzése. Poliizobutilén és
poliének, szintetikus kaucsukok előállítása. Térhálósítási reakciók, vulkanizáció. Természetes
eredetű polimerek jellemzése. A kaucsuk kinyerése, feldolgozása. A cellulóz kémiai reakciói,
cellulózszármazékok. A gyapjú és selyem szerkezete. Biotechnológiai eljárások alkalmazása a
polimerek előállítása céljából.
</t>
  </si>
  <si>
    <t>The relationship between molecular weight and functionality, branching, cross-linking, molecular weight distribution, polydispersity. Kinetic characterization of polycondensation reactions, the effect of by-product concentration on the molecular weight of the product. Production of linear polyesters and crosslinked polyester resins. Preparation of aliphatic polyamides from diamine and diacid. Production of polyurethanes by the reaction of isocyanates and di/poly/ols. Production of epoxy resins. Kinetic characterization of radical polymerization. Technology of production of vinyl polymers. Kinetics of copolymerization. Kinetic characterization of ionic polymerization. Production of polyisobutylene and polyenes, synthetic rubbers. Crosslinking reactions, vulcanization. Characterization of polymers of natural origin. Extraction and processing of rubber. Chemical reactions of cellulose, cellulose derivatives. The structure of wool and silk. Application of biotechnological processes for the production of polymers.</t>
  </si>
  <si>
    <t>Tudás: 
A hallgató megismeri a polimerkémia alapfogalmait, A polimerek előállításának lehetséges módjait és a polimerek tulajdonságait. Ismeri a polimerkémiában használt  alapvető szakirodalmi kifejezéseket 
Képesség: 
Képes a kurzus elvégzése után a polimerekkel kapcsolatos problémák értékelésére. Értelmezni tudja a polmerkémiában zajló alapvető fejlesztési-kutatási irányokat.
Attitűd: 
A polimerekkel kapcsolatosan figyelembe veszi a felhasználás, és feldolgozás környezetvédelmi vonatkozásait.</t>
  </si>
  <si>
    <t>Bodor Géza: A polimerek szerkezete Műszaki Kiadó, 1982.
Pukánszky Béla: Műanyagok. Műegyetemi Kiadó, 1995.
Füzes László, Kelemen Andorné: Műszaki anyagok zsebkönyve. Műszaki Kiadó, 1989.
Halász László – Zrinyi Miklós: Bevezetés a polimerfizikába, Műszaki Kiadó, Budapest,
1989.
Macskási L.: Műanyagok előállításának kémiai és műveleti alapjai: Abigél Bt. Budapest,
1996.
Saunders, K. J.: Organic Polymer Chemsitry, (sec.ad.) Chapman and Hall, London, 1988.
Mobby, D. P.: Plastics from Microbes, Hanser, München, 1994. Leslie Howard
Sperling: Introduction to Physical Polymer Science 2nd Ed., Wiley and Sons, New York,
1992.</t>
  </si>
  <si>
    <t>Green Chemistry</t>
  </si>
  <si>
    <t>A kémiai folyamatok jellemzése, ipari megvalósítási lehetőségei, a vegyipari műveletek, technológiák és fejlődésük, környezetvédelmi szempontú jellemzésük. Veszélyes hulladékok keletkezése, kezelése. A hulladékok keletkezésének csökkentése, hasznosítása. A fenntartható fejlődés gondolata és vegyipari előzményei.
A környezetszennyezés molekuláris megelőzése. A „zöld technológiák” fogalma és eszközei, a zöld kémia 12 alapelve. Az energiafelhasználás alapelvei.</t>
  </si>
  <si>
    <t>Characterization of chemical processes, their industrial implementation possibilities, chemical industry operations, technologies and their development, their characterization from an environmental point of view. Generation and treatment of hazardous waste. Reduction and utilization of waste generation. Idea of sustainable development and its antacedents in the chemical industry. Molecular prevention of environmental pollution. The concept and tools of "green technologies", 12 principles of green chemistry. Principles of energy use.</t>
  </si>
  <si>
    <t>Tudása: Ismeri a zöldkémia alapvető szakkifejezéseit, kategóriáit. Tisztában van a vegyipar környezeti és társadalmi hatásaival. El tudja helyezni térben és időben a fenntartható fejlődés szempontjából releváns vegyipari baleseteket és környezeti katasztrófákat. Problémaközpontúan tudja rendszerezni zöldkémiai ismereteit.
Fel tudja tárni a vegyipari folyamatok, fejlesztések vagy anomáliák környezeti előnyeit és hátrányait. Ismeri a fenntarthatóság fogalmát, megjelenését a kémiatudomány és a vegyipar területén. Ismeri a vegyipar területén a felelős beszerzés és gyártás jelentőségét. Tisztában van a zöld kémia lehetőségeivel és korlátaival. Ismeri a hulladékgazdálkodás alapelveit.
Képességei: Képes az alapvető természeti jelenségekben megnyilvánuló kémiai környezetszennyezés bemutatására. Képes feltárni a kémia és a környezetvédelem tudás- és ismeretanyaga közötti összefüggéseket. Képes a környezeti szempontból lényeges és lényegtelen kémiai folyamatok és résztvevők megkülönböztetésére, az oksági viszonyok feltárására. Képes kiemelni a zöldkémiához tartozó lényeges ismereteket. Képes érvekkel alátámasztott véleményt alkotni egy-egy kémiai folyamat fenntarthatóságáról. Képes a zöld kémia rendszerének bemutatására gyakorlati példákon keresztül. Képes a társadalomban a kémia irányában megmutatkozó előítéletek (kemofóbia) csökkentésére.
Attitűdje: Elkötelezett a fenntartható fejlődés mellett. Figyelmet fordít az egész világot érintő átfogó kérdésekre, hangsúlyozva a fenntarthatóság iránti közös felelősséget.</t>
  </si>
  <si>
    <t>A kollokvium típusa: szóbeli és írásbeli. (Megajánlott jegy írásbeli elővizsga alapján szerezhető.)</t>
  </si>
  <si>
    <t>Halász János, Hannus István, Kiricsi Imre: A környezetvédelmi technológia alapjai; JATE Szeged, 1998. Borda Jenő: Környezeti kémia 2. Ipari környezetvédelem; Debrecen, 1994. Hannus István: Kémiai technológia a kémia tanári szakok hallgatói számára; JATE, Szeged 1990.</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</si>
  <si>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</si>
  <si>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Physical properties of water (changes in state of matter, temperature and specific heat, density, viscosity, surface tension, light conditions, water movements). Chemical composition and structure of water. The technology of water. Chemistry of natural waters, gases, salts and organic substances dissolved in water. Other water characteristics: pH, redox potential, hardness, alkalinity, acidity, activity. Heavy water. Classification and purification of wastewater. Water analytics. "Interesting" properties of water.</t>
  </si>
  <si>
    <t>Tudása: Ismeri a kémiatudomány alapvető szakkifejezéseit. Átlátja a kémia ismeretrendszerét, törvényeit, ismeri ezen törvények, jelenségek kapcsolatát más természettudományos tárgyakéval. El tud helyezni térben és időben a fizikai és kémiai szempontból releváns természeti folyamatokat, jelenségeket. Problémaközpontúan tudja rendszerezni a vízanalitikai ismereteket. Tisztában van a háztartásokban használt veszélyes anyagokkal, azok jellemzőivel és környezeti hatásaival. Ismeri a hulladékgazdálkodás alapelveit, ezek gyakorlati megvalósítását a háztartások szintjén.
Képességei: Képes az alapvető természeti jelenségekben megnyilvánuló kémiai törvényszerűségek bemutatására. Képes feltárni a természettudományok tudás- és ismeretanyaga közötti összefüggéseket, és azok integrációjára. Képes az elméleti kémiai ismereteket gyakorlatban alkalmazni. Képes összefüggéseiben elemezni és bemutatni a háztartási tisztítószerek, egyéb veszélyes anyagok használatát és biztonságos kezelését. Képes motiválni a tanulókat a hulladék (szennyvíz) mennyiségének csökkentésére.
Attitűdje: Elkötelezett a tanulók komplex gondolkodásának fejlesztése terén. Figyelmet fordít az egész világot érintő átfogó kérdésekre, hangsúlyozva a fenntarthatóság iránti közös felelősséget a fenntartható vízgazdálkodásban.</t>
  </si>
  <si>
    <t>Greenwood N. N., Earnshaw A.: Az elemek kémiája, Nemzeti Tankönyvkiadó, Budapest,
I-III. 1997.
Korcsmáros Iván, Szőkefalvi-Nagy Zoltán: Szervetlen kémia. Tankönyvkiadó, Budapest,
1980.
A vízminőség kárelhárítás kézikönyve. VIZDOK. Budapest. 1984.
Borda Jenő: Kémiai technológia, KLTE, TTK, Debrecen, 1988.
Dr. Balogh József, Sarka Lajos (2011) Vízkémia (http:tankönyvtár.hu)</t>
  </si>
  <si>
    <t>Water Chemistry</t>
  </si>
  <si>
    <t>Analytical Chemistry 1.</t>
  </si>
  <si>
    <t xml:space="preserve">Tudása: Ismeri az analitikai kémia alapvető szakkifejezéseit. Átlátja az analitikai kémia ismeretrendszerét, szabályait. Ismeri és képes alkalmazni a kémiatudomány jellemző ismeretszerző kutatási módszereit. Problémaközpontúan tudja rendszerezni az analitikai kémiai ismereteit a gyakorlatban. Fel tudja tárni kémiai jelenségek, folyamatok, anomáliák okait és következményeit, felismeri az ok-okozati összefüggéseket. Azonosítja a kémia tantárgy tanulási sajátosságait, megismerési módszereit, a fontosabb tanítási és tanulási stratégiákat. Tisztában van a laborbiztonság alapjaival. Képességei: A tanulók életkori sajátosságaihoz alkalmazkodva képes kísérletekkel demonstrálni, kvalitatív szinten értelmezni a kémia jelenségeit. Képes az elméleti kémiai ismereteket gyakorlatban alkalmazni. Képes az adott szempontból lényeges és lényegtelen kémia jelenségek megkülönböztetésére, az oksági viszonyok feltárására. Képes az oktatás során problémamegoldó technikák átadására (a tanulók életkori sajátosságaihoz és tudásszintjéhez igazodva). Képes érvekkel alátámasztott véleményt alkotni analitikai módszerek kiválasztásánál, illetve analitikai minták kvalitatív értékelésére.  Attitűdje: Elkötelezett és nyitott a kémia új eredményeinek megismerésére és értelmezésére.
Elkötelezett a tanulók komplex gondolkodásának fejlesztése terén.
</t>
  </si>
  <si>
    <t>Erdey L., Mázor L.: Analitikai kézikönyv. Műszaki Könyvkiadó. Budapest. 1974. Pungor E.: Analitikusok kézikönyve. Műszaki Könyvkiadó. Budapest. 1987. Pungor E.: Analitikai kémia. Kézirat. Tankönyvkiadó. Budapest. 1991. Inczédy G.: Komplex egyensúlyok analitikai alkalmazása. Műszaki Könyvkiadó. Budapest, 1970. Burger Kálmán: Az analitikai kémia alapjai. Kémiai és műszeres elemzés. Alliter Kiadói és Oktatásfejlesztő Alapítvány. Budapest. 2002.</t>
  </si>
  <si>
    <t>Analytical Chemistry 2.</t>
  </si>
  <si>
    <t xml:space="preserve">Tudása: Ismeri az analitikai kémia alapvető szakkifejezéseit. Átlátja az analitikai kémia ismeretrendszerét, szabályait. Ismeri és képes alkalmazni a kémiatudomány jellemző ismeretszerző kutatási módszereit. Problémaközpontúan tudja rendszerezni az analitikai kémiai ismereteit a gyakorlatban. Fel tudja tárni kémiai jelenségek, folyamatok, anomáliák okait és következményeit, felismeri az ok-okozati összefüggéseket. Azonosítja a kémia tantárgy tanulási sajátosságait, megismerési módszereit, a fontosabb tanítási és tanulási stratégiákat. Tisztában van a laborbiztonság alapjaival. 
Képességei: A tanulók életkori sajátosságaihoz alkalmazkodva képes kísérletekkel demonstrálni, illetve elemi kvantitatív szinten értelmezni a kémia jelenségeit. Képes az elméleti kémiai ismereteket gyakorlatban alkalmazni. Képes az adott szempontból lényeges és lényegtelen kémia jelenségek megkülönböztetésére, az oksági viszonyok feltárására. Képes az oktatás során problémamegoldó technikák átadására (a tanulók életkori sajátosságaihoz és tudásszintjéhez igazodva). Képes érvekkel alátámasztott véleményt alkotni analitikai módszerek kiválasztásánál, illetve analitikai minták kvantitatív értékelésére. 
Attitűdje: Elkötelezett és nyitott a kémia új eredményeinek megismerésére és értelmezésére.
Elkötelezett a tanulók komplex gondolkodásának fejlesztése terén.
</t>
  </si>
  <si>
    <t>Pungor E.: Analitikai kémia. Kézirat. Tankönyvkiadó. Budapest. 1991. Bessenyei János: Minőségi analitikai gyakorlatok. Tankönyvkiadó. Budapest. 1970. Bognár János: Minőségi kémiai elemzés (jegyzet). Miskolc.1980. Szepesváry Pálné: Analitikai kémiai laboratóriumi gyakorlatok I. (Titrimetriás és gravimetriás módszerek). Tankönyvkiadó. Budapest. 1990. Burger Kálmán: Az analitikai kémia alapjai. Kémiai és műszeres elemzés. Alliter Kiadói és Oktatásfejlesztő Alapítvány. Budapest. 2002.</t>
  </si>
  <si>
    <t>Atomic and Nuclear Physics</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</si>
  <si>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felhasználása energiatermelésre. Atomenergia, fúzió, Sugárvédelem. Kozmikus sugárzás. A sugárzások gyakorlati alkalmazása. Megmaradási elvek és szimmetriák. Elemi részecskék és kölcsönhatások, a Standard Modell.
Számolási feladatok és fizikai problémák megoldása a fenti témakörökben.</t>
  </si>
  <si>
    <t>vizsgára bocsátás feltétele:
az Atom- és magfizika gyakorlat tárgy teljesítése</t>
  </si>
  <si>
    <t xml:space="preserve">1. Sükösd Csaba: Kísérleti magfizika (elektronikus jegyzet, 2013)
2. Holics László: Fizika (Akadémiai Kiadó, 2009)
3. Fábián-Szatmári: Atomfizikai alapismeretek - Héjfizika (SZTE jegyzet)
</t>
  </si>
  <si>
    <t xml:space="preserve">Inorganic Chemistry 1 </t>
  </si>
  <si>
    <t xml:space="preserve">Tudás: Ismeri a kémia tudományos eredményein alapuló, az atomok és molekulák szerkezetére, a kémiai kötés kialakulására vonatkozó legfontosabb igazolt elméleteket, modelleket. Ismeri a szervetlen kémia tudományos eredményein alapuló, az elemek keletkezésétől kezdve az elemek és szervetlen alapvegyületek szerkezetére, tulajdonságainak magyarázatára szolgáló legfontosabb igazolt elméleteket, modelleket. Rendelkezik azokkal a szervetlen kémiai alapismeretekkel, amelyek lehetővé teszik az alapvető kémiai reakciók leírását, az erre épülő gyakorlat elemeinek megismerését, az ismeretek rendszerezését. Anyanyelvén tisztában van a természeti folyamatokat megnevező fogalomrendszerrel és terminológiával.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</si>
  <si>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Sóvágó Imre: Szervetlen kémia I. KLTE, 1997.
Brücher Ernő: A fémek és vegyületeik, KLTE, 1995.
Szabó Zoltán, Nyilasi János: A szervetlen kémia alapjai, Műszaki Könyvkiadó, 1978.
Lengyel Béla, Proszt János, Szarvas Pál: Általános és szervetlen kémia,
Tankönyvkiadó, 1971.</t>
  </si>
  <si>
    <t xml:space="preserve">Inorganic Chemistry 2 </t>
  </si>
  <si>
    <t xml:space="preserve">Tudás: A hallgatók ismerik a szervetlen vegyületek fizikai és kémiai sajátságait.Ismerik a szervetlen vegyületek nevezéktanát. Rendeelkeznek azokkal a szervetlen kémiai alapismeretekkel, amelyek lehetővé teszik az alapvető kémiai reakciók leírását, az erre épülő gyakorlat elemeinek megismerését. Ismerik a leggyakoribb előállítási módszereket.
Képesség: Képes a természeti és az ezekkel összefüggésben lévő antropogén kémiai folyamatok megértésére. Képes a szükséges kémiai szakirodalom használatára. Képes a szervetlen kémiai paradigmák elméleti és gyakorlati alkalmazására.                         Attitűd: Megszerzett kémiai ismereteinek alkalmazásával törekszik a természet - ezen belül hangsúlyozottan a kémiai
jelenségek - és az ember viszonyának megismerésére, törvényszerűségeinek leírására. Szemléletmódja révén nyitott a szélesebb szakmai együttműködésre, befogadó a környezetvédelem újabb kémiai vonatkozásai iránt. </t>
  </si>
  <si>
    <t>Lázár István: Általános és szervetlen kémia, Debreceni Egyetem, 2000.
Brücher Ernő: A fémek és vegyületeik, KLTE, 1995.
Szabó Zoltán, Nyilasi János: A szervetlen kémia alapjai, Műszaki Könyvkiadó, 1978.
Lengyel Béla, Proszt János, Szarvas Pál: Általános és szervetlen kémia, Tankönyvkiadó,
1971.</t>
  </si>
  <si>
    <t>Organic Chemistry 1.</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</si>
  <si>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Kajtár Márton: Változatok négy elemre I. II. Gondolat Kiadó. Budapest. 1984.
</t>
  </si>
  <si>
    <t xml:space="preserve">Tudás: Ismeri a fontosabb funkcióscsoportokat tartalmazó vegyületek szerkezetét, előállítási lehetőségeit, a vegyületek kémiai tulajdonságait, alkalmazni tudják szerves kémiai szintetikus problémák megoldásában, valamint ismerik ezen származékok felhasználhatóságát, gyakorlati jelentőségét. Képesség: - Képes rendszer szinten átlátni, értelmezni, alapvető feladatok kapcsán alkalmazni a megtanult ismereteket. - Képes a heteroatomokat tartalmazó szerves vegyületek előállításáról, reaktivitásáról, gyakorlati alkalmazásukról szakmai kommunikációra. - Képes az ismereteinek az összekapcsolására, kibővítésére, fejlesztésére. Attitűd: Nyitott arra, hogy a témakörben új, tudományosan bizonyított ismereteket szerezzen, de elutasítsa a megalapozatlan, esetleg megtévesztő állításokat. </t>
  </si>
  <si>
    <t>Knowledge: The students know the structure and production possibilities of compounds containing important functional groups, the chemical properties of the compounds, can apply them in solving organic chemical synthetic problems, and know the usability and practical significance of these derivatives. Ability: - The students are able to see, interpret and apply the knowledge they have learned in relation to basic tasks at the system level. - They are capable of professional communication about the production, reactivity, and practical application of organic compounds containing heteroatoms. - They are able to connect, expand and develop their knowledge. Attitude: They are open to acquiring new, scientifically proven knowledge on the topic, but reject unfounded or possibly misleading claims.</t>
  </si>
  <si>
    <t xml:space="preserve">Dr. Litkei György: Szerves kémia I, II., Tankönyvkiadó, Budapest, 1997.
Dr. Novák Lajos, Dr. Nyitrai József: Szerves kémia I. II. Műegyetemi Kiadó,
Budapest, 1993.
Bruckner Győző: Szerves kémia I. II. III. Tankönyvkiadó. Budapest. 1981.
Furka Árpád: Szerves Kémia. Tankönyvkiadó. Budapest. 1988.
</t>
  </si>
  <si>
    <t>Fieldtrip 1.</t>
  </si>
  <si>
    <t>Tudás: A hallgató megismeri a meglátogatott üzemekben alkalmazott technológiákat.Megismeri a hulladékkezels alapvető folyamatait. Képesség: A hallgató képes lesz az alapvető technoógiai folyamatok megértésére, egyszerűbb folyamatok megtervezésére. Attitűd: Tevékenységét környezettudatosan végzi. Munkája során törekszik arra, hogy a környezetét ne szennyezze.</t>
  </si>
  <si>
    <t>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A gyakorlat anyaga: A biokémiában alkalmazott vizsgálati módszerek. Az eszközök, műszerek használata. Poliakrilamid gélelektroforézis készülék, HPLC készülék, spektrofotométer működési elve és használatuk. Biomolekulák spektrofotometriája. Fehérje koncentráció meghatározása. Durva frakcionálási módszerek. Kromatográfiás eljárások alkalmazása. Aminosavak vékonyréteg kromatográfiás elválasztása. Enzimek preparálása, aktivitásuk mérése. Kinetikai paraméterek meghatározása, enzimgátlások vizsgálata.
A vizsgára bocsátás feltétele a gyakorlati rész teljesítése.</t>
  </si>
  <si>
    <t xml:space="preserve">The subject, short history and methods of biochemistry. Chemical composition of the living systems. Thermodynamic principles. Structure and properties of the water, molecular interactions in aqueous solutions. Configuration of biomolecules. Biologically important carbohydrates and lipids. The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transfer and expression of the genetic information: replication, transcription, translation. Regulation of the gene expression. Biochemistry of the organs (nutrition, motility of muscles, blood clotting).
Topics of the practical course: Methods in biochemistry. Usage of instruments. Theoretical basis of functioning and practical use of polyacrylamide gel electrophoresis, HPLC, spectrophotometers. Spectrophotometry of biomolecules. Determination of protein concentration. Methods of crude fractionation. Procedures in chromatography. Thin layer chromatography of amino acids. Preparation of enzymes, measurement of enzyme activity. Determination of kinetic parameters, inhibition of enzyme activity.
</t>
  </si>
  <si>
    <t xml:space="preserve">Tudás: A hallgató ismeri a biokémiában használt fontosabb fogalmakat. Ismeri a biokémiában kulcsszerepet játszó vegyületek szerkezetét. Ismeri az alapvető anyagcsere útvonalakat és azok szabályozását. Rendelkezik azokkal a biokémiai alapismeretekkel, amelyek lehetővé teszik az alapvető életfolyamatok leírását. Ismeri az alapvető anyagcserefolyamatokat és azok szabályozását
Képesség: A hallgató érti az anyagcserefolyamatok közötti kapcsolatokat tudja, hogy milyen útvonalak aktiválódnak, illetve inaktiválódnak. Képes véleményt formálni az egészséges táplálkozásról. Megérti a sajtóban és az interneten megjelenő biokémiai kutatással kapcsolatos hírek lényegét. 
Attitűd: Folyamatosan képezi magát. Érdeklődik a tudományág eredményei iránt. Törekszik az összefüggések megértésére, feltárására. 
</t>
  </si>
  <si>
    <t>Knowledge: The student knows the most important concepts used in biochemistry. He/she knows the structure of compounds that play a key role in biochemistry. He/she knows the basic metabolic pathways and their regulation. He/she has the basic biochemical knowledge that enables him/her to describe basic life processes. He/she knows the basic metabolic processes and their regulation
Ability: The student understands the connections between metabolic processes and knows which pathways are activated and deactivated. He/she is able to form an opinion on healthy eating. He/she understands the essence of biochemical research news in the press and on the Internet.
Attitude: He/she is constantly training himself. He/she is interested in the results of the discipline. He/she strives to understand and explore connections.</t>
  </si>
  <si>
    <t>A vizsgára bocsátás feltétele a gyakorlati rész teljesÍtése. Írásbeli és szóbeli vizsga</t>
  </si>
  <si>
    <t xml:space="preserve">Ádám V. (szerk) (2006) Biokémia. Medicina Könyvkiadó, Budapest, ISBN: 963 242 902 8 
Sarkadi L. (2007) Biokémia Mérnöki szemmel. Typotex, Budapest, ISBN: 978-969-9664-67-8 
Boross L., Sajgó M. (2003) A biokémia alapjai. Mezőgazda Kiadó, Budapest, ISBN: 963 286 039 X 
Berg, J. M., Tymoczko, J. L., Stryer, L. (2002) Biochemistry. W H Freeman, New York, ISBN-10: 0-7167-3051-0 
Balogh Á., Kalucza L.-né (2004) Biokémiai laboratóriumi gyakorlatok. Kézirat. Nyíregyházi Főiskola </t>
  </si>
  <si>
    <t>Fieldtrip 2.</t>
  </si>
  <si>
    <t>Material Science 1.</t>
  </si>
  <si>
    <t>Az anyagtudomány definíciója, szerepe a technológiákban. Atomszerkezet. A kémiai kötés kvantummechanikai leírása. Kémiai kötéselméletek. Két- és többatomos kötések. Molekulák szimmetriája. A komplex vegyületek kötése. Kristálytérelmélet. Dielektromos és mágneses sajátságok. Vezetési tulajdonságok. Vezető-, szupravezető. ellenállás-, szigetelőanyagok. Félvezetők, félvezető egykristályok előállítása. Szilárdtestek szerkezete, kristálytani fogalmak, rendszerek, jelölések. Rácshibák. A kristályos és amorf anyagok sajátosságai, valamint leírásmódja a különböző anyagcsoportokban. Mérethatások az anyagstruktúrában, nano-, mikro-, makroszerkezetek. Nanokristályos mágneses anyagok. Többkomponensű rendszerek szerkezeti formái, polikristályos anyagok. Termikus viselkedés, állapotábrák, termikusan aktivált folyamatok. Intelligens anyagok, alakemlékező ötvözetek, folyadékkristályok, fényvezető szálak.</t>
  </si>
  <si>
    <t>Az anyagszerkezeti és anyagtulajdonságokra, valamint ezek kapcsolatára vonatkozó alapismeret adása. Az anyagszerkezet különböző szintjei és az egyes szintek által determinált anyagtulajdonságok, a mérethatások megismertetése.</t>
  </si>
  <si>
    <t>Providing basic knowledge of material structure and material properties and their relationship. Introduction to the different levels of the material structure and the material properties determined by each level, the size effects.</t>
  </si>
  <si>
    <t xml:space="preserve">Brücher Ernő: Általános kémia, Debreceni Egyetem, 2004
William D. Callister: Materials Science and Engineering: an introduction.
John Wiely and Sons, ISBN: 0-471-32013-7
Kiss Éva: A kémia újabb eredményei, 95. Akadémiai Kiadó, Budapest, 2006 Ajánlott:
http://www.sze.hu/~zsebok/A&amp;T_jegyzet_2009.pdf                                           http://www.matsci.uni-miskolc.hu/nanotech/letoltes.htm
</t>
  </si>
  <si>
    <t xml:space="preserve">Azoknak a kristálytani alapfogalmaknak, ásványoknak és ipari ásványi nyersanyagoknak
az ismertetése, amelyek az alapozó tantárgyak anyagának kiegészítéséhez szükségesek.
Kristályszerkezettan, kristályalaktan. A kristályrendszerek és kristályosztályok. Az
ásvány fogalma. Ásványrendszertan. A rendszerezés alapelvei. Az egyes osztályok
általános jellemzése. Kőzettan. A kőzettan fogalma. A Föld szerkezete. A kőzetek keletkezése és csoportosítása. Az elemek geokémiai csoportosítása. Az ásványok és kőzetek
bányászatának és felhasználásának környezeti vonatkozásai.
</t>
  </si>
  <si>
    <t>The aim of the course is to show the structure and function of crystals, minerals and rocks. It is important that the students know fundamentals of mineralogy and learn other subjects too. Scientific study of chemical structure, crystal structure, and physical properties of minerals. Processes of mineral origin and formation, classification of minerals, their geographical distribution, as well as their utilization and environmental effects.</t>
  </si>
  <si>
    <t xml:space="preserve">Rendelkezik  a sajátosan  interidiszciplináris környezettudomány alkotó műveléséhez szükséges tudományterületeken (biológia, fizika, ásványtan, kémia, valamint matematika és informatika) stabil, dinamikusan felhasználható alaptudással.                                                                                                        Ismeri a környezetben  lejátszódó fizikai, kémiai, minerológiai és biológiai folyamatok közötti összefüggéseket.                                                                                        </t>
  </si>
  <si>
    <t>2 zárthelyi dolgozat 50%-os teljesítése</t>
  </si>
  <si>
    <t>2 mid-term tests with a minimum passing rate of 50%</t>
  </si>
  <si>
    <t>Kiss Ferenc, Szalai Mihály: Környezeti ásványtan (2009): http://asvanytan.nyf.hu/
Bérczi Szaniszló: Kristályoktól bolygótestekig. 1991.
Frank Rutley: Elements of mineralogy. 1988.
Bodnár László: Ásványhatározó. 1987.</t>
  </si>
  <si>
    <t xml:space="preserve">A vegyipari és környezetvédelmi technológiák sajátos törvényei, műveletei, készülékei, vegyipari reaktorok, vegyipari műveletek, szerkezeti anyagok. Tüzeléstechnika. A víz technológiája. Az ivóvíz. A vízlágyítás. Kerámiaipar. Az üveggyártás. Építési kötőanyagok. Kénsavipar. Nitrogénipar. Ammóniaszintézis. Salétromsavgyártás. Műtrágyaipar. </t>
  </si>
  <si>
    <t xml:space="preserve">Specific laws, operations, devices of chemical industry and environmental protection technologies, chemical industry reactors, chemical industry operations, structural materials. Firing technique. The technology of water. The drinking water. Water softening. Ceramic industry. Glass manufacturing. Construction binders. Sulfuric acid industry. Nitrogen industry. Ammonia synthesis. Nitric acid production. Fertilizer industry. </t>
  </si>
  <si>
    <t xml:space="preserve">Tudás: Ismeri a vegyipari művelettan elméleti és gyakorlati alapjait, a hidrodinamikai, hőtani és anyagátadási műveleteket megvalósító berendezéseket és a főbb reaktortípusokat. Ismeri a főbb technológiákat. Tisztában van a kémia és a vegyipar lehetséges fejlődési irányaival és határaival. Képesség: - Képes a főbb vegyipari berendezések működési módját átlátni, értelmezni. Attitűd: Nyitott arra, hogy új elméleti és gyakorlati ismereteket szerezzen. Megszerzett kémiai ismereteinek alkalmazásával törekszik a természet - ezen belül hangsúlyozottan a kémiai jelenségek - és az ember viszonyának megismerésére, törvényszerűségeinek leírására. </t>
  </si>
  <si>
    <t>Borda J.: Kémiai technológia, KLTE, TTK, Debrecen, 1988.
Hasmann J.: Műszaki kémia, Műszaki Könyvkiadó, Budapest, 1978.
Gerecs Á.: Bevezetés a kémiai technológiába. Tankönyvkiadó, Budapest, 1982.
Fonyó Zs. - Fábry Gy.: Vegyipari művelettani alapismeretek. Nemzeti Tankönyvkiadó,
1998.
Vajta-Szebényi: Kémiai technológia.</t>
  </si>
  <si>
    <t>Fizika alapismeretek</t>
  </si>
  <si>
    <t>Mathematical Methods in Chemistry</t>
  </si>
  <si>
    <t>Sztöchiometriai feladatok megoldása. Gáztörvényekkel kapcsolatos feladatok megoldása. Koncentrációszámítás. Feladatok a tömeghatás törvény alkalmazására, disszociációfok és disszociációs állandó meghatározása. A pH fogalma. Erős savak és bázisok pH-ja. Gyenge savak és bázisok pH-ja. Az oldhatósági szorzatra vonatkozó kémiai számítások. Csapadékleválással kapcsolatos feladatok. Hidrolizáló sók pH-jának számítása. Pufferrendszerek pH-jának, pufferkapacitásának meghatározása. Komplexképződési reakciókkal kapcsolatos feladatok. Az elektródpotenciálok és az elektromotoros erő. Egyensúlyi állandók, redoxi folyamatok iránya. Az elektrolízisre vonatkozó feladatok megoldása.</t>
  </si>
  <si>
    <t>Solving stoichiometric problems. Solving tasks related to gas laws. Concentration calculation. Tasks for applying the law of mass effect, determining the degree of dissociation and the dissociation constant. Concept of pH. The pH of strong acids and bases. The pH of weak acids and bases. Chemical calculations for the solubility product. Tasks related to precipitation. Calculation of the pH of hydrolyzing salts. Determination of pH and buffer capacity of buffer systems. Tasks related to complex formation reactions. Electrode potentials and electromotive force. Equilibrium constants, direction of redox processes. Solving tasks related to electrolysis.</t>
  </si>
  <si>
    <t xml:space="preserve">Farkas Etelka: Általános és analitikai kémiai példatár. Egyetemi jegyzet. KLTE.1992.
Villányi Attila: Ötösöm lesz kémiából, Műszaki Könyvkiadó, Budapest, 2002. Villányi Attila: Kémia a kétszintű érettségire, Kemavill Bt., Budapest, 2005. Dr. Rózsahegyi Márta, Dr. Wajand Judit: Rendszerező kémia mintapéldákkal, feladatokkal, Mozaik Kiadó, Szeged, 1992
</t>
  </si>
  <si>
    <r>
      <t>Tudás:</t>
    </r>
    <r>
      <rPr>
        <sz val="11"/>
        <color theme="1"/>
        <rFont val="Arial"/>
        <family val="2"/>
        <charset val="238"/>
      </rPr>
      <t xml:space="preserve"> Ismeri a gáztörvényekkel, koncentráció számítással kapcsolatos összefüggéseket. Ismeri a kémiában használatos legfontosabb jelöléseket, leíró mennyiségeket és mértékegységeiket; az atomok és rendszámuk, tömegszámuk, a vegyületek és ionok jelölésének szabályait Ismeri az összegképlet, szerkezeti képlet fogalmát, jelentését. Érti a kémiai egyenlet jelentéseit. Ismeri a kémiai egyenletek rendezésének alapelveit. Érti és tudja kiszámítani az egyensúlyi állandót az egyensúlyi koncentrációkból. Érti a pH-val kapcsolatos alapfogalmakat és összefüggéseket erős és gyenge savak, illetve bázisok esetén; Érti az elektromotoros erő fogalmát Érti és tudja az elektrokémiai ismereteket (redoxi folyamatok irányának becslése), fel tudja írni az elektródfolyamatokat. Ismeri és érti a Faraday-törvényeket. </t>
    </r>
    <r>
      <rPr>
        <b/>
        <sz val="11"/>
        <color theme="1"/>
        <rFont val="Arial"/>
        <family val="2"/>
        <charset val="238"/>
      </rPr>
      <t>Képesség:</t>
    </r>
    <r>
      <rPr>
        <sz val="11"/>
        <color theme="1"/>
        <rFont val="Arial"/>
        <family val="2"/>
        <charset val="238"/>
      </rPr>
      <t xml:space="preserve"> Tudja, hogyan kell adott összetételű oldatot készíteni vízmentes, ill. kristályvizet tartalmazó vegyületből és oldószerből. Alkalmazni tudja a megismert alapelveket és ezek birtokában tudjon kémiai egyenleteket rendezni, továbbá alkalmazni tudja a reakcióegyenleteket a sztöchiometriai számításokban. Alkalmazni tudja az egyensúlyi koncentráció és a kiindulási koncentráció, valamint az átalakulási százalék közti kapcsolatot. Képes a közömbösítési reakciók alapján történő sztöchiometriai számítások valamint a sav–bázis titrálással kapcsolatos feladatok megoldására. Tudja kiszámítani az elektromotoros erőt standardpotenciálokból. Tudja alkalmazni az elektrokémiai ismereteket (redoxi folyamatok irányának becslése) a sztöchiometriai számításokban, alkalmazni tudja számításaiban a Faraday-törvényeket. </t>
    </r>
    <r>
      <rPr>
        <b/>
        <sz val="11"/>
        <color theme="1"/>
        <rFont val="Arial"/>
        <family val="2"/>
        <charset val="238"/>
      </rPr>
      <t>Attitüd:</t>
    </r>
    <r>
      <rPr>
        <sz val="11"/>
        <color theme="1"/>
        <rFont val="Arial"/>
        <family val="2"/>
        <charset val="238"/>
      </rPr>
      <t xml:space="preserve"> Elkötelezett a pontos munkavégzés mellett a kémiai gyakorlatok során. Nyitott a körülöttünk lévő világ megismerésére. Törekszik a naprakész, szakszerű és pontos kémiai problémamegoldásra. Törekszik a társaival történő együttműködésre a kísérletek megtervezésében és az ahhoz kapcsolódó számítási feladatok megoldásában. </t>
    </r>
    <r>
      <rPr>
        <b/>
        <sz val="11"/>
        <color theme="1"/>
        <rFont val="Arial"/>
        <family val="2"/>
        <charset val="238"/>
      </rPr>
      <t>Autonómia, felelősség:</t>
    </r>
    <r>
      <rPr>
        <sz val="11"/>
        <color theme="1"/>
        <rFont val="Arial"/>
        <family val="2"/>
        <charset val="238"/>
      </rPr>
      <t xml:space="preserve"> Munkája során önállóan képes megoldani a felmerülő kémiai problémákhoz kapcsolódó számítási feladatokat. A tevékenysége megkezdése előtt számítással ellenőrizni képes a kísérletek, gyakorlatok, berendezések biztonságos működését.</t>
    </r>
  </si>
  <si>
    <t>Material Science 2</t>
  </si>
  <si>
    <t>A főbb anyagcsoportokra vonatkozó alapismeret adása, az alkalmazhatóságuk bemutatása különböző iparágakban, valamint a vizsgálatukra használatos korszerű módszerek megismerése. A tárgy a főbb anyagcsoportok (fémek, kerámiák és műanyagok) esetében áttekinti az anyagok szerkezetét, a szerkezet és a makroszkópikus tulajdonságok közötti kapcsolatot, valamint bemutatja gyakorlati jelentőségüket a szervetlen és szerves vegyipar, a környezetvédelem, orvosbiológia, elektronika területén. Roncsolással végrehajtott vizsgálati módszerek. Roncsolásmentes modern anyagvizsgálati technikák.</t>
  </si>
  <si>
    <t>Providing basic knowledge about the main groups of materials, presenting their applicability in various industries, and getting to know the modern methods used for their examination. In the case of the main groups of materials (metals, ceramics and plastics), the subject reviews the structure of materials, the relationship between structure and macroscopic properties, and presents their practical significance in the fields of inorganic and organic chemistry, environmental protection, medical biology, and electronics. Destructive test methods. Modern non-destructive material testing techniques.</t>
  </si>
  <si>
    <t xml:space="preserve">Hórvölgyi Zoltán: A nanotechnológia kolloidkémiai alapjai, BMGE, Bp., 2011                                                                Bagyinszki Gyula - Szakál Zoltán - Pinke Péter - Nagyné Halász Erzsébet - Mészáros István - Szabó Péter János - Kovács-Coskun Tünde - Dobránszky János - Berecz Tibor - Varga Péter: Anyagtudomány (szerk: Szakál Gyula), Interkönyv, 2013
</t>
  </si>
  <si>
    <t>Üzemlátogatás: vízmű, szennyvízkezelés, veszélyes hulladékégető, hulladékhasznosító megtekintése, szerves- és szervetlen kémiai technológiákat alkalmazó vegyipari üzemben történő látogatás.
Múzeumlátogatás.</t>
  </si>
  <si>
    <t xml:space="preserve">Factory visits: waterworks, wastewater treatment, hazardous waste incineration, waste recovery, chemical factories
Museum visits.
</t>
  </si>
  <si>
    <t>Environmental Protection</t>
  </si>
  <si>
    <t>Lokális, regionális, kontinentális és globális szemléletű környezetközpontú gondolkodás, fenntarhatóság. Vízszennyezés, szennyvíztisztítás. Hőszennyezés. Levegőszennyezés és hatásai a növény- és állatvilágra, a művi környezetre és egészségkárosító hatásai. Talajpusztulás és –szennyezés. Rekultiváció és a kármentesítési eljárások alapjai. Zaj és rezgés elleni védelem. Sugárzások és a fényszennyezés. A hulladék keletkezésének megelőzése, mennyiségének csökkentési lehetőségei, elhelyezési technológiák, komposztálás. A környezetvédelem jogi szabályozása.</t>
  </si>
  <si>
    <t xml:space="preserve">Tudása: Tisztában van a kémia társadalomban betöltött szerepével. Ismeri a kémiai törvények, jelenségek kapcsolatát más természettudományos tárgyakéval. Problémaközpontúan tudja rendszerezni az ismereteket. Fel tudja tárni jelenségek, folyamatok, anomáliák okait és következményeit, felismeri az ok-okozati összefüggéseket. Ismeri a fenntarthatóság fogalmát. Tisztában van a háztartásokban használt veszélyes anyagokkal, azok jellemzőivel és környezeti hatásaival. Ismeri a hulladékgazdálkodás alapelveit, ezek gyakorlati megvalósítását a háztartások szintjén. Ismeri az ENSZ, az EU és Magyarország fenntarthatósági céljait, azok kémiához kapcsolódó elemeit, és ezeket az oktatásba is beilleszti.
Képességei: Képes az alapvető természeti jelenségekben megnyilvánuló kémiai törvényszerűségek bemutatására. Képes feltárni a különböző szakterületek tudás- és ismeretanyaga közötti összefüggéseket, és azok integrációjára. Képes az elméleti ismereteket gyakorlatban alkalmazni. Képes összefüggéseiben elemezni és bemutatni a háztartási tisztítószerek, egyéb veszélyes anyagok használatát és biztonságos kezelését. Képes a hulladékkezelés gyakorlatának bemutatására tanórán kívüli formában, motiválja a tanulókat a hulladék mennyiségének csökkentésére. Képes az ENSZ és az EU által felállított fenntarthatósági célokat közelebb hozni a tanulókhoz.
Attitűdje: Elkötelezett a tanulók komplex gondolkodásának fejlesztése terén és a fenntartható fejlődés mellett. Figyelmet fordít az egész világot érintő átfogó kérdésekre, hangsúlyozva a fenntarthatóság iránti közös felelősséget; ugyanakkor fontosnak tartja a szűkebb környezet érdekében történő erőfeszítéseket. Személyes felelősségvállalásával példát mutat a tanulóknak, hogy cselekedeteikkel hogyan járulhatnak hozzá a fenntartható jövőhöz.
</t>
  </si>
  <si>
    <t xml:space="preserve">Félévközi írásbeli tesztek megoldása. Önálló prezentációk bemutatása. A gyakorlati jegyet az írásbeli tesztek átlaga adja. Tesztek értékelése: 0-49 % elégtelen (1); 50-59 % elégséges (2); 60-79 % közepes (3); 80-89 % jó (4); 90-100 % jeles (5).
</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</si>
  <si>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t>
  </si>
  <si>
    <t xml:space="preserve">Az ősember kapcsolata a természettel. Ókori tudomány és technika. A környezeti problémák megjelenése az ókorban. Középkor és reneszánsz: a hit és a tudomány harca. A környezeti állapot romlásának tovább folytatódása a középkorban. Újkor: Forradalom a tudományban. A tudomány és a technika együttes hatása a környezetre. Globális változások kezdete a tudományban. A környezeti problémák globálissá válása. </t>
  </si>
  <si>
    <t xml:space="preserve">Tudása: Tisztában van a kémia társadalomban betöltött szerepével a tudománytörténetben. Ismeri a kémiai törvények, jelenségek kapcsolatát más természettudományos tárgyakéval. El tud helyezni térben és időben a kémiatudomány szempontjából releváns eseményeket, folyamatokat, jelenségeket, személyeket. Ismeri a kémia tanításának céljait, feladatait, a társadalomban betöltött szerepét a múltban és a jelenben. Ismeri a fenntarthatóság fogalmát, megjelenését a kémiatudomány és a vegyipar területén. Ismeri a hulladékgazdálkodás alapelveit, ezek gyakorlati megvalósítását a háztartások szintjén.
Képességei: Képes feltárni a különböző szakterületek tudás- és ismeretanyaga közötti összefüggéseket, és azok integrációjára. Képes a modern pedagógiai eszközök használatával közelebb hozni az ENSZ és az EU által felállított fenntarthatósági célokat a tanulókhoz.
Attitűdje: Elkötelezett a kémia új eredményeinek megismerésére, értelmezésére, valamint nyitott az azokkal kapcsolatos ismeretterjesztésre.  Elkötelezett a tanulók komplex gondolkodásának fejlesztése terén. Elkötelezett a fenntartható fejlődés mellett. Figyelmet fordít az egész világot érintő átfogó kérdésekre, hangsúlyozva a fenntarthatóság iránti közös felelősséget. Személyes felelősségvállalásával példát mutat a tanulóknak, hogy cselekedeteikkel hogyan járulhatnak hozzá a fenntartható jövőhöz.
</t>
  </si>
  <si>
    <t>A kollokvium típusa: szóbeli és írásbeli. (Megajánlott jegy írásbeli elővizsga és kiselőadás alapján szerezhető.)</t>
  </si>
  <si>
    <t>Dr. Balázs Lóránt: A kémia története I-II.; Kiss Ferenc – Szabó Árpád: Környezet – Tudomány - Történet; Csermely Péter - Gergely Pál: A megismerés csapdái, 1995</t>
  </si>
  <si>
    <t>Introduction to the issue of the UN's 17 Sustainable Development Goals</t>
  </si>
  <si>
    <t>A félév során a hallgatók megismerhetik az Egyesült Nemzetek Szervezetének közgyűlése által a 2030-ig tartó időszakra vonatkozó fenntartható fejlesztési menetrendhez tartozó 17 fenntartható fejlődési célt, melyek jobb jövőt kínálnak bolygónk egészének és emberek milliárdjainak világszerte. A célok cselekvésre szólítják fel mind a fejlődő, mind a fejlett országokat, hogy véget vessenek a szegénységnek, kezeljék az egyenlőtlenségeket és megbirkózzanak a klímaváltozással. A célok nem csak a szegénység alapvető okaival foglalkoznak, hanem a gazdasági növekedés és jólét fokozásával, továbbá az emberek egészségügyi, oktatási és szociális szükségleteivel miközben a környezetvédelemre is koncentrálnak.
A Magyarországon egyedülálló, online kurzus oktatói különböző egyetemekről érkezett szakemberek, akik a Fenntartható Fejlődési Célok különböző aspektusait elemzik.</t>
  </si>
  <si>
    <t>During the semester, students will learn about the 17 Sustainable Development Goals passed by the United Nations General Assembly's 2030 sustainable development agenda, which offer a better future for our planet as a whole and billions of people worldwide. The goals call for action by both developing and developed countries to end poverty, tackle inequality and climate change. The goals address not only the root causes of poverty, but also the enhancement of economic growth and prosperity, as well as people's health, education and social needs, while also focusing on environmental protection.
Professors of this unique online course are specialists from various universities who analyze several aspects of the UN Sustainable Development Goals.</t>
  </si>
  <si>
    <t>Tudása: Valós és reális ismeretekkel rendelkezik a fenntarthatóság és a globális problémák területén.Tisztában van a fenntarthatóság komplexitásával annak társadalmi, gazdasági, tudományos, érzelmi és etikai összefüggéseivel.
Képességei: Képes a tanulók életkori sajátosságaihoz, tudásszintjéhez és szociális hátteréhez igazodva magyarázatot adni a fenntarthatóság és a természeti környezet megőrzésével kapcsolatos természettudományos problémákra, összefüggésekre.
Attitűdje: Fontosnak ítéli meg a fenntarthatósági elveket, szemléletmódja ökotudatos.</t>
  </si>
  <si>
    <t>Knowledge: He has real and realistic knowledge in the field of sustainability and global problems. He is aware of the complexity of sustainability and its social, economic, scientific, emotional and ethical connections.
Skills: She is able to explain natural science problems and connections related to sustainability and the preservation of the natural environment in accordance with the age characteristics, knowledge level and social background of the students.
Attitude: She considers sustainability principles to be important, and her approach is eco-conscious.</t>
  </si>
  <si>
    <t>online írásbeli vizsga</t>
  </si>
  <si>
    <t>online written exam</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</si>
  <si>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</si>
  <si>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PKE9101</t>
  </si>
  <si>
    <t>Blokkszeminárium (szakmódszertani követő szeminárium)</t>
  </si>
  <si>
    <t xml:space="preserve"> A portfólió írás gyakorlati kérdései. Felkészülés az összefüggő iskolai gyakorlatra. A tanuló személyiségének fejlesztése, az egyéni bánásmód érvényesítése. Tanulói csoportok, közösségek alakulásának segítése, fejlesztése. A szakmódszertani- és a szaktárgyi tudás. A pedagógiai folyamat tervezése. A tanulás támogatása, szervezése, irányítása. A pedagógiai folyamatok és a tanulók értékelése. Kommunikáció, szakmai együttműködés és pályaidentitás. </t>
  </si>
  <si>
    <t>Practical issues of portfolio writing. Preparation for the connected school practice. Development of the student's personality, validation of individual treatment. Helping and developing student groups and communities. Methodology and subject knowledge. Planning the pedagogical process. Support, organization and management of learning. Evaluation of pedagogical processes and students. Communication, professional cooperation and career identity.</t>
  </si>
  <si>
    <t>tudása: Ismeri a kémia tantárgy tanításának céljait, a tantárgy tanításának meghatározó dokumentumait: a Nemzeti alaptantervet, a kerettanterveket és a vizsgakövetelményeket, átlátja ezeknek az oktatás tartalmi szabályozásában betöltött szerepét. Tisztában van a tervezéshez szükséges hiteles és megbízható információforrások körével, és azokkal a kritikai szempontokkal, amelyek ezek kiválasztásához és értékeléséhez szükségesek. A pedagógiai folyamat tervezésében szem előtt tartja a természettudományos tantárgyak egymásra épülését, alkalmazza a modern szakmódszertani megoldásokat.
képességei: Képes módszertani felkészültségére támaszkodva a tanítás-tanulás folyamatában meghatározott célokhoz, a tanulócsoportok sajátosságaihoz és az intézmény által biztosított lehetőségekhez alkalmazkodva kreatívan, alternatív lehetőségeket kínálva szakmailag megbízható és felelősségteljes döntést hozni.
attitűdje: Kész kollektív munkában részt venni a pedagógiai program, és azon belül a helyi tanterv kialakításában, és arra alapozza az önálló éves tematikus tervezési folyamatát. A tervezés során együttműködik kollégáival és a tanulókkal, alkotó módon építi be tervezőmunkájába az adott tanulócsoportban szerzett tapasztalatait.</t>
  </si>
  <si>
    <t>a gyakorlat teljesítése</t>
  </si>
  <si>
    <t>Szalay Luca: A kémiatanítás módszertana, Budapest 2015 (elektronikus jegyzet)
Tóth Zoltán: Korszerű kémia tantárgypedagógia híd a pedagógiai kutatás és  a kémiaoktatás között, Debrecen, 2015. (elektronikus jegyzet
Nagy Zs.-Sárik T.-Victor A.: Kémia tantárgypedagógia (jegyzet), Tankönyvkiadó, Budapest, 1988.
A 7.-10. osztályos tankönyvek, munkafüzetek, tanári kézikönyvek
Rózsahegyi M.-Wajand J.: 575 kísérlet a kémia tanításához, Nemzeti Tankönyvkiadó, 1998.
Nagy Zs.: A kémia tantárgypedagógia szaktudományi alapjai, Nyíregyházi Főiskola, házi jegyzet, 1999.</t>
  </si>
  <si>
    <t>PKE8001</t>
  </si>
  <si>
    <t>Szakmódszertani gyakorlat 1.</t>
  </si>
  <si>
    <t xml:space="preserve">Methodology Practice 1. </t>
  </si>
  <si>
    <t xml:space="preserve">A kémiatanítás tervezése, megvalósítása: a Nemzeti alaptanterv, a kerettantervek és a helyi tantervek funkciói és vonatkozó részei. A mindennapi élet kémiai vonatkozásainak megjelenítése az iskolai tananyagban. A hétköznapi és természeti jelenségek, valamint a legfontosabb ipari folyamatok kémiájának értelmezése. Tankönyv- és tanári segédkönyv bemutatók. A kémiatanításban használható digitális oktatási segédanyagok, adatbázisok alkalmazása. A modellalkotás szerepe, kémia köznevelésben tanított elméleti modelljei és az azok közötti helyes választás adott tématerületnek és életkornak megfelelően, valamint a többszörös elméleti modellek egyidejű kezelése. A kémiai fogalmak tanításának, tanulásának lehetőségei és nehézségei. A kémiai fogalmak sajátosságai. A tanulók fogalmi rendszere, a kialakítandó fogalmak egymásra építése. A mindennapi tapasztalatokon alapuló gondolkodás veszélyei. A fogalmi megértési problémák feltárása, a szükséges korrekciók elvégzése, mindezek konkrét példákon történő bemutatása.
</t>
  </si>
  <si>
    <t>tudása: Rendelkezik a kémia tantárgy tanításának a Nemzeti alaptantervben és a kerettantervben meghatározott ismeretanyagához szükséges korszerű ismeretekkel. Ismeri a kémiatudomány alapvető szakkifejezéseit. Átlátja a kémia ismeretrendszerét, törvényeit. Ismeri és képes alkalmazni a kémiatudomány jellemző ismeretszerző kutatási módszereit. Tisztában van a kémia társadalomban betöltött szerepével. Ismeri a kémiai törvények, jelenségek kapcsolatát más természettudományos tárgyakéval. Felkészült a kémia diszcplina területén az élethosszig tartó tanulásra, a szakirodalom kritikus értelmezésére, továbbá a legújabb kutatási eredmények megértésére és továbbítására.
képességei: Képes az alapvető természeti jelenségekben megnyilvánuló kémiai törvényszerűségek bemutatására. A tanulók életkori sajátosságaihoz alkalmazkodva képes kísérletekkel demonstrálni, kvalitatív, illetve elemi kvantitatív szinten értelmezni a kémia jelenségeit. Képes feltárni a különböző szakterületek tudás- és ismeretanyaga közötti összefüggéseket, és azok integrációjára. Képes az elméleti ismereteket gyakorlatban alkalmazni.
attitűdje: Elkötelezett és nyitott a kémia új eredményeinek megismerésére, értelmezésére, valamint az azokkal kapcsolatos ismeretterjesztésre. Kémiai és szakmódszertani felkészültségével kapcsolatban kész az önreflexióra. Nyitott a szakmai és módszertani megújulásra, fejlődésre, e területeken igénye van mind a folyamatos önképzésre, mind a rendszeres továbbképzésre. Elkötelezett a tanulók komplex gondolkodásának fejlesztése terén.</t>
  </si>
  <si>
    <t>Gyakorlati jegy: A gyakorlatokon való rendszeres részvétel. A félév során kiadott feladatok teljesítése. A félév során megírt két ZH</t>
  </si>
  <si>
    <t>PKE8002</t>
  </si>
  <si>
    <t>Szakmódszertani gyakorlat 2.</t>
  </si>
  <si>
    <t xml:space="preserve">Methodology Practice 2. </t>
  </si>
  <si>
    <t xml:space="preserve">A feladat- és problémamegoldás szerepe, célja, jelentősége a kémiai gondolkodás fejlesztésében. A számítások tanításának alapelvei, a kiindulási adatok sajátosságai, stratégiaváltás provokálása, nem szokványos feladatmegoldási stratégiák. A kémiatanítás különböző oktatási módszerei, (konstruktivista és kooperatív szemléletű oktatási módszerek, tanárközpontú módszerek, a tanulóközpontú módszerek), alkalmazásuk feltételei és az adott helyzetben optimális módszer kiválasztásának elvei. A tanítványok életkori sajátságaihoz illeszkedő tananyag-feldolgozási módszerek és gyakorlati képességfejlesztő eljárások. Projektmunkák és egyéni tanulói feladatok tervezése és szervezése. A tanulói aktivitás növelésének és a tantárgyi attitűdjavítás lehetőségei. A kémiaversenyek szerepe a közoktatásban, fontosabb versenyek elemzése. Az ismeretátadás és a képességfejlesztés egyensúlya, mint a természettudományos gondolkodás kialakításának és fejlesztésének feltétele.
</t>
  </si>
  <si>
    <t>The role, purpose, and importance of task and problem solving in the development of chemical thinking. The basic principles of teaching calculations, the peculiarities of the starting data, provoking a change of strategy, unconventional problem solving strategies. Different teaching methods of chemistry teaching (constructivist and cooperative teaching methods, teacher-centered methods, student-centered methods), the conditions of their application and the principles of choosing the optimal method in the given situation. Curriculum processing methods and practical skills development procedures that match the age characteristics of the students. Planning and organizing project work and individual student assignments. Possibilities of increasing student activity and improving subject attitudes. The role of chemistry competitions in public education, analysis of more important competitions. The balance of knowledge transfer and skill development as a condition for the formation and development of scientific thinking.</t>
  </si>
  <si>
    <t>tudása: Felkészült az áltudományos nézetek felismerésére és annak kezelésére. El tud helyezni térben és időben a kémiatudomány szempontjából releváns eseményeket, folyamatokat, jelenségeket, személyeket. Problémaközpontúan tudja rendszerezni az ismereteket. Fel tudja tárni jelenségek, folyamatok, anomáliák okait és következményeit, felismeri az ok-okozati összefüggéseket. Ismeri és tudatosan használja a kémiai ismereteket tartalmazó internetes portálokat, kutatási adatbázisokat
képességei: Képes az elméleti ismereteket gyakorlatban alkalmazni. Képes a kémia diszciplína területén önálló ismeretszerzésre, a kémiai szakirodalom értelmezésére, elemzésére, interpretációjára továbbá a legújabb kutatási eredmények nyomon követésére és felhasználására. Képes az adott szempontból lényeges és lényegtelen jelenségek megkülönböztetésére, az oksági viszonyok, az okok és következmények rendszerében való eligazodásra.
attitűdje: Elkötelezett és nyitott a kémia új eredményeinek megismerésére, értelmezésére, valamint az azokkal kapcsolatos ismeretterjesztésre. Kémiai és szakmódszertani felkészültségével kapcsolatban kész az önreflexióra. Nyitott a szakmai és módszertani megújulásra, fejlődésre, e területeken igénye van mind a folyamatos önképzésre, mind a rendszeres továbbképzésre. Elkötelezett a tanulók komplex gondolkodásának fejlesztése terén.</t>
  </si>
  <si>
    <t>PKE8003</t>
  </si>
  <si>
    <t>Szakmódszertani gyakorlat 3.</t>
  </si>
  <si>
    <t xml:space="preserve">Methodology Practice 3. </t>
  </si>
  <si>
    <t xml:space="preserve">Kémiai ismeretek felhasználása a környezetvédelemben, környezettudatos magatartás kialakítása. A fenntartható fejlődés és a zöldkémia alapelveinek megjelenítése a köznevelési kémia tananyagban. Kollaborációs tér, oktatástechnikai innováció, mesterséges intelligencia a közoktatásban. Multimédiás technikák ismerete és alkalmazásának lehetőségei a kémiaoktatásban a jelenségbemutatás, kísérletezés, modellezés, kiértékelés és az adatelemzés területén. Az információs és kommunikációs technológia által nyújtott új lehetőségek, és alkalmazásuk feltételei a tanítási órán, illetve a tanórán kívül. Digitális oktatási módban alkalmazható kollaborációs módszerek és oktatási segédanyagok. Oktatástechnikai innovációk, e-learning rendszerek és a velük integrálható alkalmazások, blended learning. A mesterséges intelligenciát (gépi tanulást) alkalmazó szoftverek használata az oktatásban. Infokommunikációs eszközök a kémiaoktatásban (kémiai kísérletek és mérések IKT eszközökkel; számítógépes molekulamodellek a kémiaoktatásban; kémiai alkalmazások mobileszközökön; web 2.0 alkalmazások az oktatásban; infografikák a szemléltetésben és összefoglalásban, virtuális laborok, szimulációk, molekulamodellezési applikációk, QR-kódok alkalmazása, szófelhők, mindezek konkrét példákon történő bemutatása és kritikai, ill. többszempontú megvilágítása).
</t>
  </si>
  <si>
    <t>tudása: Átlátja a kémia tanításának célját, a tanulók személyiség- és gondolkodás-fejlődésében játszott szerepét. Azonosítja a kémia tantárgy tanulási sajátosságait, megismerési módszereit, a fontosabb tanítási és tanulási stratégiákat. Ismeri a kémia tanításának korszerű munkaformáit és eszközeit, az infokommunikációs technológia felhasználásának lehetőségeit. Ismeri a kémia tanításának céljait, feladatait, a társadalomban betöltött szerepét a múltban és a jelenben. A kémiai ismeretek, fogalmak elsajátításával, valamint a kémiai irodalmak és interpretációk mérlegelésével, hipotézisek alkotásával fejleszti a tanulók elemző, problémamegoldó gondolkodását
képességei:Képes kiemelni egy adott témához tartozó lényeges ismereteket. Képes az oktatás során problémamegoldó technikák átadására (a tanulók életkori sajátosságaihoz és tudásszintjéhez igazodva). Képes a véleményét és értékelését logikus és tényeket tartalmazó érvekkel alátámasztani.
attitűdje:Elkötelezett és nyitott a kémia új eredményeinek megismerésére, értelmezésére, valamint az azokkal kapcsolatos ismeretterjesztésre. Kémiai és szakmódszertani felkészültségével kapcsolatban kész az önreflexióra. Nyitott a szakmai és módszertani megújulásra, fejlődésre, e területeken igénye van mind a folyamatos önképzésre, mind a rendszeres továbbképzésre. Elkötelezett a tanulók komplex gondolkodásának fejlesztése terén.</t>
  </si>
  <si>
    <t>PKE 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</si>
  <si>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</si>
  <si>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</si>
  <si>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</si>
  <si>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</si>
  <si>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t>PKE8005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</si>
  <si>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</si>
  <si>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</si>
  <si>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</si>
  <si>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</si>
  <si>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 xml:space="preserve"> PKE9001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</si>
  <si>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</si>
  <si>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</si>
  <si>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</si>
  <si>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</si>
  <si>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</si>
  <si>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</si>
  <si>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</si>
  <si>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PKE 9002</t>
  </si>
  <si>
    <t>Iskolai tanítási gyakorlat 2.</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</si>
  <si>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</si>
  <si>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</si>
  <si>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</si>
  <si>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</si>
  <si>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</si>
  <si>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PPP 9100</t>
  </si>
  <si>
    <t>Összefüggő egyéni iskolai gyakorlat</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</si>
  <si>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</si>
  <si>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</si>
  <si>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gyakorlati jegy </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</si>
  <si>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</si>
  <si>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</si>
  <si>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Kémiai versenyfeladatok</t>
  </si>
  <si>
    <t>A hallgatók megismerik az általános- és középiskolai kémia versenyeket, azok tipikus elméleti- és számításos feladatait, a megoldásokhoz szükséges fogalmakat, összefüggéseket és a gyakorlati feladatokhoz felhasznált eszközöket. Ezek alapja a feladatok megértése, és a többi tantárgyban tanultak alkalmazása a feladatok megoldásához. A feladatok kiterjednek a szervetlen-, szerves-, analitikai-, fizikai-kémiai, az alkalmazott- és a környezeti kémiára, valamint a kémia történetének magyar vonatkozásaira, és ezek hogyan vannak beágyazva az integrált természettudományos szemléletbe. A gyakorlati versenyek a logikai-, kombinatív készségek és az eszközhasználat mellett a manuális készségek fejlesztését is igénylő elemzésben kell jártasságot szerezni.</t>
  </si>
  <si>
    <t>Students learn about elementary and high school chemistry competitions, their typical theoretical and calculational tasks, the concepts and relationships required for solutions, and the tools used for practical tasks. These are based on understanding the tasks and applying what you have learned in the other subjects to solve the tasks. The tasks cover inorganic, organic, analytical, physical-chemical, applied and environmental chemistry, as well as the Hungarian aspects of the history of chemistry, and how they are embedded in the integrated natural science approach. In the practical competitions, in addition to logical and combinative skills and the use of tools, one must acquire proficiency in analysis, which also requires the development of manual skills.</t>
  </si>
  <si>
    <r>
      <t>Tudás:</t>
    </r>
    <r>
      <rPr>
        <sz val="11"/>
        <color rgb="FF000000"/>
        <rFont val="Arial"/>
        <family val="2"/>
        <charset val="238"/>
      </rPr>
      <t xml:space="preserve"> Ismeri az áltanos kémia összefüggéseit. Érti és alkalmazza a kémiai egyenlet jelentéseit, rendezésének alapelveit. Érti és tudja kiszámítani az egyensúlyi állandót az egyensúlyi koncentrációkból. Érti a pH-val kapcsolatos alapfogalmakat és összefüggéseket erős és gyenge savak, illetve bázisok esetén; Érti az elektromotoros erő fogalmát, az elektrokémiai ismereteket tudja alkalmazni a redoxi folyamatok irányának becslésére, a Faraday-törvényekkel kapcsolatos feladatok megoldására. Érti és alkalmazza szerves kémiai ismereteit a szerves kémiai feladatok megoldására. </t>
    </r>
    <r>
      <rPr>
        <b/>
        <sz val="11"/>
        <color rgb="FF000000"/>
        <rFont val="Arial"/>
        <family val="2"/>
        <charset val="238"/>
      </rPr>
      <t>Képesség:</t>
    </r>
    <r>
      <rPr>
        <sz val="11"/>
        <color rgb="FF000000"/>
        <rFont val="Arial"/>
        <family val="2"/>
        <charset val="238"/>
      </rPr>
      <t xml:space="preserve"> Tudja, hogyan kell adott összetételű oldatot készíteni. Alkalmazni tudja a megismert alapelveket kémiai egyenleteket rendezésénél, a sztöchiometriai számításokban. Alkalmazni tudja az egyensúlyi koncentráció és a kiindulási koncentráció, valamint az átalakulási százalék közti kapcsolatot. Képes a sav–bázis titrálással kapcsolatos feladatok megoldására. Tudja kiszámítani az elektromotoros erőt standardpotenciálokból. Tudja alkalmazni az elektrokémiai ismereteket (redoxi folyamatok irányának becslése) a sztöchiometriai számításokban, alkalmazni tudja számításaiban a Faraday-törvényeket. Képes megoldani szerves kémiai feladatokat. </t>
    </r>
    <r>
      <rPr>
        <b/>
        <sz val="11"/>
        <color rgb="FF000000"/>
        <rFont val="Arial"/>
        <family val="2"/>
        <charset val="238"/>
      </rPr>
      <t>Attitüd:</t>
    </r>
    <r>
      <rPr>
        <sz val="11"/>
        <color rgb="FF000000"/>
        <rFont val="Arial"/>
        <family val="2"/>
        <charset val="238"/>
      </rPr>
      <t xml:space="preserve"> Elkötelezett a pontos munkavégzés mellett a kémiai gyakorlatok során. Nyitott a körülöttünk lévő világ megismerésére. Törekszik a naprakész, szakszerű és pontos kémiai problémamegoldásra. Törekszik a társaival történő együttműködésre a kísérletek megtervezésében és az ahhoz kapcsolódó számítási feladatok megoldásában. </t>
    </r>
    <r>
      <rPr>
        <b/>
        <sz val="11"/>
        <color rgb="FF000000"/>
        <rFont val="Arial"/>
        <family val="2"/>
        <charset val="238"/>
      </rPr>
      <t>Autonómia, felelősség:</t>
    </r>
    <r>
      <rPr>
        <sz val="11"/>
        <color rgb="FF000000"/>
        <rFont val="Arial"/>
        <family val="2"/>
        <charset val="238"/>
      </rPr>
      <t xml:space="preserve"> Munkája során önállóan képes megoldani a felmerülő kémiai problémákhoz kapcsolódó számítási feladatokat. A tevékenysége megkezdése előtt számítással ellenőrizni képes a kísérletek, gyakorlatok, berendezések biztonságos működését.</t>
    </r>
  </si>
  <si>
    <t>A kémiai reakció típusai, lejátszódásának feltételei, reakciósebesség. Reakcióhő. A kémiai egyensúly és alkalmazási lehetőségei. Az elektrokémia alapjai.
Laboratóriumi gyakorlat: A legfontosabb laboratóriumi eszközök. Alapvető laboratóriumi műveletek, mérések. Egyszerű preparátumok előállítása. Kémiai számolási feladatok.</t>
  </si>
  <si>
    <t>A szervetlen vegyületek fizikai és kémiai tulajdonságainak elsajátítása, az előfordulásukra, előállításukra és felhasználásukra vonatkozó ismeretek megszerzése. A szervetlen vegyületek nevezéktana, csoportosítási lehetőségek, általános jellemzésük, fizikai- és kémia tulajdonságaik, kötéstípusok. A leggyakoribb laboratóriumi és ipari előállítási módszerek. Előfordulásuk, felhasználásuk, biológiai szerepük, a környezetre kifejtett hatásuk. Az egyes vegyületcsoportok részletes megismerése: előfordulásuk, fizikai- és kémiai tulajdonságuk, előállításuk, felhasználásuk alapján. A szervetlen vegyületek fizikai-, kémiai tulajdonságainak és laboratóriumi előállítási módszereinek gyakorlati megismerése. Az önálló kísérleti munka fejlesztése, a megfigyelések készségszintű értelmezése. A szervetlen vegyületek fizikai-, kémiai tulajdonságainak és laboratóriumi előállítási módszereinek gyakorlati megismerése. Az önálló kísérleti munka fejlesztése, a megfigyelések készségszintű értelmezése. Kémiai számolási feladatok.</t>
  </si>
  <si>
    <r>
      <t xml:space="preserve">A szerves kémia alapelvei. A IUPAC nomenklatura. Szerves vegyületek konstituciója és konfigurációja. A szerves vegyületek molekula szerkezetének vizsgálata. Elektron-eltolódási elmélet. Induktív és mezomer hatások. Szénhidrogének. Alkánok. Cikloalkánok. Szteránvázas vegyületek. Telítetlen szénhidrogének – alkének, diének, poliének, izoprénvázas vegyületek, acetilén szénhidrogének. Aromás szénhidrogének. AN, AE, AR, SE, SR reakció mechanizmusok. A szénhidrogének halogénszármazékai. A szénhidrogének hidroxilszármazékai. Egy és többértékű alkoholok. Enolok. Fenolok. </t>
    </r>
    <r>
      <rPr>
        <strike/>
        <sz val="11"/>
        <color rgb="FFFF0000"/>
        <rFont val="Arial"/>
        <family val="2"/>
        <charset val="238"/>
      </rPr>
      <t xml:space="preserve">
</t>
    </r>
    <r>
      <rPr>
        <sz val="11"/>
        <color indexed="8"/>
        <rFont val="Arial"/>
        <family val="2"/>
        <charset val="238"/>
      </rPr>
      <t xml:space="preserve">
</t>
    </r>
  </si>
  <si>
    <t>Ismeri a szerves kémia alapvető szakkifejezéseit. Megszerzett tudásával képes a szerves világ anyagainak, alapvető törvényszerűségeinek megismertetésére. Értelmezni tudja a reakciókészséget a kémiai kötés elektronelmélete és a térkémiai szemléletmód alapján. Elsajátítja a laboratóriumi alapműveleteket és vegyszerkezelési ismereteket. Törekszik arra, hogy önképzése folyamatos és
szakmai céljaival megegyező legyen.</t>
  </si>
  <si>
    <t>A kollokvium típusa: szóbeli és írásbeli. A vizsgára bocsátás feltétele: a félév közbeni és/vagy félév végi zárthelyi dolgozat 50%-os teljesítése.</t>
  </si>
  <si>
    <t>Villányi Attila: Ötösöm lesz kémiából, Műszaki Könyvkiadó, Budapest, 2002. Villányi Attila: Kémia a kétszintű érettségire, Kemavill Bt., Budapest, 2005. Dr. Rózsahegyi Márta, Dr. Wajand Judit: Rendszerező kémia mintapéldákkal, feladatokkal, Mozaik Kiadó, Szeged, 1992</t>
  </si>
  <si>
    <t xml:space="preserve">Ajánlott: Salil K Ghosal, Shyamal K Sanyal, Siddharthara Datta: Introduction to Chemical Engineering, Mcgraw Hill Higher Education, 2011, ISBN 0074601407  Ruiz-Mercado G., Cabezas H.: "Sustainability in the design, synthesis and analysis of chemical engineering processes", Elsevier, 2016. </t>
  </si>
  <si>
    <t>gyakorlati jegy: A gyakorlatokon való rendszeres részvétel. A félév során kiadott feladatok teljesítése. A félév során megírt két ZH</t>
  </si>
  <si>
    <t>A 7.-10. osztályos tankönyvek, munkafüzetek, tanári kézikönyvek
Rózsahegyi M.-Wajand J.: 575 kísérlet a kémia tanításához, Nemzeti Tankönyvkiadó, 1998</t>
  </si>
  <si>
    <t>Az analitikai kémia feladatai, jelentősége és módszerei. Az analitikai jel fogalma. Az analitikai reakciók típusai, érzékenysége, szelektivitása. Mintavétel, tárolás, minta előkészítési eljárások. Minőségi analízis. Oldategyensúlyi rendszerek általános kezelése és kvantitatív leírása. Sav-bázis, komplexképződési, csapadékképződési és redoxi reakciók alkalmazása az analitikai kémiában. Oldatok pH-jának számítása és komplex egyensúlyokhoz kapcsolódó számítások. Egyszerű és összetett minőségi analízis. Az ionok (kationok és anionok) jellemző reakcióinak és elválasztási lehetőségeinek gyakorlása. Ismeretlen összetételű oldatok és anyagok azonosítása. Tömeg szerinti analízis. Klasszikus elválasztási módszerek: fázisátalakulással, fázison belüli, membrános és új fázis képződésével járó eljárások. Elektrokémiai, extrakciós és kromatográfiás elválasztási módszerek. Termoanalitika, differenciál termikus analízis, termogravimetria és egyéb eljárások. Analitikai kémiai számítások.</t>
  </si>
  <si>
    <t>Térfogatos (sav-bázis komplexképződési, csapadékképződési és oxidációs-redukciós titrálások) és tömeg szerinti elemzés. Mérőoldatok készítése, faktorozása. Analitikai számítások és példa megoldások. Vékonyréteg-, papír-, ioncserés oszlopkromatográfiás és extrakciós elválasztások. Potenciometriás és konduktometriás titrálások, mennyiségi meghatározások elvégzése. Ionszelektív elektród alkalmazása. Ultraibolya és látható spektrofotometria alkalmazása az anyagvizsgálatban és a speciációs nyomelemzésben. A spektrofotometria méréstechnikák megismerése. Lángtechnikás atomabszorpciós mérések oldatokból. Modern kromatográfiás technikák megismerése. Műszeres analitikai módszerek alapjai: atomspektroszkópiás eljárások, röntgen emissziós spektrometria, molekula spektroszkópiai módszerek. Fluoreszcencia spektrometria, tömegspektrometria, NMR, ESR. Elektroanalitikai eljárások: voltammetriás módszerek, potenciometria, konduktometria, elektrogravimetria. Ionometria. Radioanalitika. Biokémiai analitikai módszerek. Automatikus és folyamatos mérőrendszerek. Az analitikai mérés hibája. Statisztikai módszerek az analitikában. Minőségbiztosítás. Kemometria alkalmazása az analitikai kémiában. Az analitikai mérési eredmények feldolgozása, megadása. Analitikai kémiai számítások.</t>
  </si>
  <si>
    <t>A termodinamika főtételei. Termokémia. Termodinamikai potenciálfüggvények, a kémiai potenciál. Egy- és többkomponensű rendszerek leírása. Kémiai reakciók egyensúlya. Homogén és heterogén reakciók kinetikája, katalízis. Transzportfolyamatok. Elektrokémia: elektrolitok termodinamikája, elektrolitok vezetése, elektródok és galvánelemek, elektródfolyamatok kinetikája. Korrózió és korrózióvédelem. Molekuláris kölcsönhatások. Kondenzált fázisok szerkezete. A határfelületek fizikai kémiája, kolloid rendszerek. Kémiai számítások.</t>
  </si>
  <si>
    <t>The laws of thermodynamics. Thermochemistry. Thermodynamic potential functions, the chemical potential. Description of single and multi-component systems. Equilibrium of chemical reactions. Kinetics of homogeneous and heterogeneous reactions, catalysis. Transport processes. Electrochemistry: thermodynamics of electrolytes, conductivity of electrolytes, electrodes and galvanic elements, kinetics of electrode processes. Corrosion and corrosion protection. Molecular interactions. Structure of condensed phases. Physical chemistry of interfaces, colloidal systems. Chemical calculations.</t>
  </si>
  <si>
    <t>Karbonsavak. Monokarbonsavak. Dikarbonsavak. Karboxilcsoportban helyettesített karbonsavszármazékok, karbonsav észterek, karbonsav amidok. Gliceridek. Szénhidrogén csoportban helyettesített karbonsavszármazékok. Poliamidok. Szénsavszármazékok. Bioszerves kémia legfontosabb vegyületei. Heterociklusos vegyületek. (Furán, pirrol, fiofén. Piridin. Diazinok.) Szénhidrátok. Monoszacharidok. (Csoportosítás. Glükóz, fruktóz, galaktóz.) Diszacharidok (Maltóz, szacharóz, cellobióz, laktóz). Oligoszacharidok. Poliszacharidok. (Keményítő, cellulóz). Aminosavak. (a-aminosavak és fehérjék kapcsolata. Nukleinsavak. Nukleozidok és nukleotidok. Purin és pirimidin bázisok. Alkaloidok, gyógyszerek, narkotikumok. Fontosabb alkaloidok hatása, előfordulásuk a természetben. Szerves kémiai számítások.</t>
  </si>
  <si>
    <t xml:space="preserve">Carboxylic acids: mono, dicarboxylic acids, carboxylic acid derivatives, esters, amides, glycerides. Important bioorganic compounds, heterocycles, saccharides, mono, di, oligo and polysaccharides. Amino acids, peptides, proteins, nucleic acids. Purine and pyrimidine bases. Alkaloids, drugs, pharmaceuticals. Organic chemistry calculations.
</t>
  </si>
  <si>
    <t>A radioaktív sugárzás és anyag kölcsönhatásai. Magreakciók. Atomreaktorok. Környezeti radioaktivitás. A sugárzás kémiai és biológiai hatásai, kimutatása és mérése. Az elektronszerkezet kvantummechanikai értelmezésének alapjai. Kémiai számítások.</t>
  </si>
  <si>
    <t>Interactions between radioactive radiation and matter. Nuclear reactions. Nuclear reactors. Environmental radioactivity. Chemical and biological effects, detection and measurement of radiation. Fundamentals of the quantum mechanical interpretation of the electronic structure. Chemical calculations.</t>
  </si>
  <si>
    <t xml:space="preserve">Fizikai kémiai mérések: pH-metria, kalorimetria, spektrofotometria, konduktometria (különös tekintettel a köznevelésben is megvalósítható mérésekre). Kolloidok vizsgálata. Számolási feladatok.
</t>
  </si>
  <si>
    <t>Physico-chemical measurements: pH-metry, calorimetry, spectrophotometry, conductometry (especially with regard to measurements that can also be implemented in public education). Examination of colloids. Calculation tasks.</t>
  </si>
  <si>
    <t>terepi jegyzőkönyv, szóbeli számonkérés</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</si>
  <si>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</si>
  <si>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</si>
  <si>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</si>
  <si>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</si>
  <si>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</si>
  <si>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</si>
  <si>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</si>
  <si>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</si>
  <si>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</si>
  <si>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</si>
  <si>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</si>
  <si>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</si>
  <si>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</si>
  <si>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</si>
  <si>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</si>
  <si>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</si>
  <si>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</si>
  <si>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</si>
  <si>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</si>
  <si>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</si>
  <si>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</si>
  <si>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</si>
  <si>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</si>
  <si>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</si>
  <si>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</si>
  <si>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</si>
  <si>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</si>
  <si>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</si>
  <si>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</si>
  <si>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</si>
  <si>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</si>
  <si>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</si>
  <si>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</si>
  <si>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</si>
  <si>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</si>
  <si>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</si>
  <si>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</si>
  <si>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</si>
  <si>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</si>
  <si>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</si>
  <si>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</si>
  <si>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</si>
  <si>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</si>
  <si>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</si>
  <si>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</si>
  <si>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</si>
  <si>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</si>
  <si>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</si>
  <si>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</si>
  <si>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</si>
  <si>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</si>
  <si>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</si>
  <si>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</si>
  <si>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</si>
  <si>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</si>
  <si>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</si>
  <si>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</si>
  <si>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</si>
  <si>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</si>
  <si>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</si>
  <si>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</si>
  <si>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</si>
  <si>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</si>
  <si>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</si>
  <si>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</si>
  <si>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</si>
  <si>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</si>
  <si>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</si>
  <si>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</si>
  <si>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</si>
  <si>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</si>
  <si>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</si>
  <si>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</si>
  <si>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</si>
  <si>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</si>
  <si>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</si>
  <si>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</si>
  <si>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</si>
  <si>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</si>
  <si>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</si>
  <si>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</si>
  <si>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</si>
  <si>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</si>
  <si>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</si>
  <si>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Gyakorlati jegy</t>
  </si>
  <si>
    <t>a kurzuson való aktív részvétel és önreflektív beadandó dolgozat készítése  a kurzusról</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</si>
  <si>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</si>
  <si>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</si>
  <si>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</si>
  <si>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</si>
  <si>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</si>
  <si>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</si>
  <si>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</si>
  <si>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</si>
  <si>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</si>
  <si>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</si>
  <si>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</si>
  <si>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Zárthelyi dolgozat min. 50%-os teljesítése, IKT eszközhasználatra fókuszált óratervezet bemutatása</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</si>
  <si>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</si>
  <si>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</si>
  <si>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</si>
  <si>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</si>
  <si>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</si>
  <si>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</si>
  <si>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</si>
  <si>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</si>
  <si>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</si>
  <si>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</si>
  <si>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</si>
  <si>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</si>
  <si>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</si>
  <si>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</si>
  <si>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</si>
  <si>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</si>
  <si>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</si>
  <si>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</si>
  <si>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</si>
  <si>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</si>
  <si>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</si>
  <si>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</si>
  <si>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</si>
  <si>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</si>
  <si>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</si>
  <si>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</si>
  <si>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PPP9100</t>
  </si>
  <si>
    <t>két zárthelyi dolgozat</t>
  </si>
  <si>
    <t>two in-class tests</t>
  </si>
  <si>
    <r>
      <t xml:space="preserve">Tudása:
</t>
    </r>
    <r>
      <rPr>
        <sz val="11"/>
        <color rgb="FF000000"/>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</si>
  <si>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t>The basics of the teaching profession</t>
  </si>
  <si>
    <t>participation actively in the college course, and a home assignment: submission of  a self-reflection about the course</t>
  </si>
  <si>
    <t xml:space="preserve">Knowledge: The qualified teacher knows the skills and concepts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</si>
  <si>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 Ability: Able to recognize, effectively develop and educate students who are gifted, underperforming or have special educational needs, who are (cumulatively) disadvantaged, who have difficulty integrating, learning or behaving, and who require individual treatment in their subject. Attitude: Strives to apply teaching-learning strategies and methods that promote activity and differentiation in accordance with age-specific characteristics</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</si>
  <si>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 He attaches importance to the development of a pedagogical sensitivity to problems and to the development of analytical skills.  She is open to learning new methods of teaching.
</t>
  </si>
  <si>
    <t xml:space="preserve">A hallgatók ismerjék a csoport fejlődésének szakaszait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</si>
  <si>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Takes into account the particularities of the institution.
</t>
  </si>
  <si>
    <t>active participation in the college course, and submission of  a self-reflection about the course</t>
  </si>
  <si>
    <t xml:space="preserve"> The student knows possible origins, causes, forms and distinctive characteristics of conflict situations in the school. The aim of the course is to improve skills of teacher candidates in the detection, examination and management of conflict situations. Students learn constructive conflict resolution strategies which can develop their tolerance and social skills. </t>
  </si>
  <si>
    <t xml:space="preserve">Tudás: 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Képesség: Esetelemzések, megoldási és megelőzési lehetőségek kidolgozása.  Attitűd: Problémaérzékenység, előítéletmentesség, tolerancia, szociális érzékenység, segítő attitűd és etikus magatartás jellemzi őket </t>
  </si>
  <si>
    <t>Knowledge: The roots of school conflict situations, members and the types of school conflicts. The causes of school conflicts. Conflict management strategies. Conflict map creation. The transactional view of conflicts.  Ability: Case studies, prevention and conflict management.   Attitude: Students are characterised by sensitivity of problems, unbiased attitude, tolerance, social sensitivity and  supporting attitude.</t>
  </si>
  <si>
    <t>During the course,  the attitude and knowledge of the students will be formed with the following tools and methods: infocommunication technologies, digital/programming educational tools (primarily LEGO® Education tools), online platforms and using all of these in the lessons. Students can try out some of the tools that can be used in the classroom. They will get acquainted with the optimal using methods of these tools, and the planning tasks associated with them.</t>
  </si>
  <si>
    <t>An end-term test with a minimum passing rate of 50 %, presentation of a lesson plan focused on the use of ICT tools</t>
  </si>
  <si>
    <t xml:space="preserve">Knowledge: The students are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He/She is aware of the operation and user options of the Kréta administration system. 
Skills: Is able to consciously use digital tools in the classroom: aware of the four levels of choosing digital tools. In order to increase student effectiveness, he/she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</si>
  <si>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t>
  </si>
  <si>
    <t>Block seminar (pedagogical follow-up seminar)</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</si>
  <si>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Discussion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</si>
  <si>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Individual practice at the chosen school </t>
  </si>
  <si>
    <t>completion of the practice</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</si>
  <si>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</si>
  <si>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 xml:space="preserve">Tudása: Ismeri a pedagógusi tevékenység lehetőségeit és kötelezettségeit. Ismeri a szaktárgy módszertani sajátosságait, alkalmazási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</si>
  <si>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Teacher's duties and responsibilities. Knows the methodological specificities of the subject, its application possibilities. Knowledge of the differences due to the age of the pupils.
Skills: Ability to prepare professionally for the planning and delivery of lessons.
Attitude: He is constantly working to deepen and develop his pedagogical professionalism.
</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</si>
  <si>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</si>
  <si>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Fundamentals of Biology</t>
  </si>
  <si>
    <t>Knowledge: knows the most important biological contexts, understands the most important characteristics of living organisms and sytems. Knows the terminology of biology.</t>
  </si>
  <si>
    <t>two in-class tests  and a home assignment</t>
  </si>
  <si>
    <t>két zárthelyi dolgozat  és egy házidolgozat</t>
  </si>
  <si>
    <t>Prerequisite of obtaining a term grade: passing grade at the end-of-term test.</t>
  </si>
  <si>
    <t>Knowledge: The student knows the results of various mathematical sciences, understands and uses algebra and elementary functions at the level of application. He understands, uses numerical solutions used in chemical processes. Uses mathematical formulas, interprets solutions. He interprets mathematical modeling to questions of atomic theory.</t>
  </si>
  <si>
    <t>requirement(s) for admission to examination: a mid-term test and/or an end-term test with a minimum passing rate of 50% 
Type of examination: oral and written</t>
  </si>
  <si>
    <t>Types of chemical reactions, conditions for their occurrence, rate of reaction. Heat of reaction. Chemical equilibrium and its applications. Basics of electrochemistry.
Laboratory practice: The most important laboratory tools. Basic laboratory operations, measurements. Production of simple preparations. Chemical calculation problems.</t>
  </si>
  <si>
    <t>Knowledge: He/she possesses the up-to-date knowledge required for teaching the subject of chemistry specified in the National Core Curriculum and the Framework Curriculum. He/she knows the basic technical terms of chemistry. He/she knows and is able to apply the characteristic  knowledge-acquiring research methods of chemistry. He/she is aware of the role of chemistry in society. He/she knows the relationship between chemical laws and phenomena with other natural science subjects. He/she is prepared for life-long learning in the discipline of chemistry, for critical interpretation of the literature, and for understanding and communicating the latest research results. He/she understands the purpose of teaching chemistry, its role in the development of students' personality and thinking. It develops students' analytical and problem-solving thinking by acquiring chemical knowledge and concepts, considering chemical literature and interpretations, and creating hypotheses. 
Skills: He/she is able to demonstrate the chemical regularities manifested in basic natural phenomena. Adapting to the age characteristics of the students, he/she is able to demonstrate with experiments and interpret the phenomena of chemistry on a qualitative and elementary quantitative level. Able to explore the connections between the knowledge and know-how of different fields and their integration. Able to apply theoretical knowledge in practice. He/she is able to independently acquire knowledge in the field of chemistry, to interpret, analyze and interpret the chemical literature, as well as to monitor and use the latest research results. He is able to support his opinions and evaluations with logical and factual arguments.
Attitude: He/she is committed and open to learning about and interpreting new results in chemistry, as well as spreading knowledge about them. He is ready for self-reflection regarding his chemical and methodological preparation. He is open to professional and methodological renewal and development, in these areas he needs both continuous self-training and regular further training. Committed to developing students' complex thinking.</t>
  </si>
  <si>
    <t>Az elemek fizikai és kémiai tulajdonságainak elsajátítása, az előfordulásukra, előállításukra és felhasználásukra vonatkozó ismeretek megszerzése. Az elemek fogalma, kötése, rácsa, tulajdonságai. Az elemek periódikusan változó tulajdonságai. A kémiai folyamatok csoportosítása és energetikai viszonyai. Az elemek gyakorisága a földkéregben és a világegyetemben. Az elemek előfordulásának formái. Az elemek előállításának típusai. Az elemek leíró kémiája: a hidrogén és izotópjai. A nemesgázok. A halogénelemek. Az oxigén. A kén, szelén és tellúr. A nitrogén, foszfor és arzén. A szén. A szilicium. Az ón, ólom, antimon és bizmut. A bór és alumínium. Az alkálifémek. Az alkáliföldfémek. Az átmenetifémek általános jellemzése, fontosabb elemei. A titán-, vanádium- és krómcsoport elemei. A platinafémek. A mangán- és vascsoport elemei. A réz- és cinkcsoport elemei. A lantanoidák és aktinoidák. Az atomenergia hasznosítása. Az elemek fizikai-, kémiai tulajdonságainak és laboratóriumi előállítási módszereinek 
gyakorlati megismerése. Az önálló kísérleti munka elsajátítása, jártasság megszerzése, a megfigyelések értelmezése. Az elemek előállítása, fizikai és kémiai tulajdonságaik vizsgálata. Kémiai számolási feladatok.</t>
  </si>
  <si>
    <t>Learning the physical and chemical properties of the elements, acquiring knowledge about their occurrence, production and use. The concept, connection, grid, properties of the elements. Periodically changing properties of elements. Grouping and energetic relations of chemical processes. The frequency of elements in the earth's crust and in the universe. Forms of occurrence of the elements. Types of production of elements. Descriptive chemistry of the elements: hydrogen and its isotopes. The noble gases. The halogen elements. The oxygen. Sulphur, selenium and tellurium. Nitrogen, phosphorus and arsenic. The coal. The silicon. Tin, lead, antimony and bismuth. Boron and aluminum. The alkali metals. The alkaline earth metals. General characterization of transition metals and their most important elements. Elements of the titanium, vanadium and chromium group. The platinum metals. Elements of the manganese and iron group. Copper and zinc group elements. 
Lanthanides and actinoids. Utilization of nuclear energy. Introduction to the physical and chemical properties of elements and the laboratory  methods for their production. Mastering independent experimental work, acquiring skills, interpreting observations. Production of the elements, examination of their physical and chemical properties. Chemical calculation problems.</t>
  </si>
  <si>
    <t xml:space="preserve">Knowledge: To know the most important verified theories and models based on the scientific results of chemistry, regarding the structure of atoms and molecules and the formation of chemical bonds. To know the most important proven theories and models based on the scientific results of inorganic chemistry, from the origin of the elements to the structure and properties of the elements and basic inorganic compounds. To have the basic knowledge of inorganic chemistry that enables students to describe basic chemical reactions, learn about the elements of practice based on this, and organize their  knowledge. In their native language, to be aware of the conceptual system and terminology used to name natural processes.                                                                   Ability: Able to understand natural and related anthropogenic chemical processes. Able to use the necessary chemical literature. Able to theoretically and practically apply inorganic chemical paradigms. Attitude: By applying his knowledge of chemistry, the student strives to understand nature - and in particular the chemical phenomena - and man, and to describe their laws. His approach makes him open to wider professional collaboration and receptive to new aspects of chemistry in the environment. </t>
  </si>
  <si>
    <t>Learning the physical and chemical properties of inorganic compounds, acquiring knowledge about their occurrence, production and use. Nomenclature of inorganic compounds, grouping possibilities, their general characteristics, physical and chemical properties, bond types. The most common laboratory and industrial production methods. Their occurrence, use, biological role, impact on the environment. Detailed knowledge of individual groups of compounds: based on their occurrence, physical and chemical properties, production, and use. Practical knowledge of the physical and chemical properties and laboratory production methods of inorganic compounds. Development of independent experimental work, skill-level interpretation of observations. Chemical calculation problems.</t>
  </si>
  <si>
    <t xml:space="preserve">Knowledge: Students know the physical and chemical properties of inorganic compounds. They know the nomenclature of inorganic compounds. They have the basic knowledge of inorganic chemistry, which enables the description of basic chemical reactions and the learning of the elements of practice based on this. They know the most common production methods.
Ability: They are able to understand natural and related anthropogenic chemical processes. They are able to use the necessary chemical literature. They are able to apply inorganic chemistry paradigms to solve theoretical and practical problems.
Attitude: By applying his knowledge of chemistry, the student strives to understand nature - and in particular the chemical phenomena - and man, and to describe their laws. His approach makes him open to wider professional collaboration and receptive to new aspects of chemistry in the environment. </t>
  </si>
  <si>
    <t xml:space="preserve">Basic principles of organic chemistry. The IUPAC system of nomenclature. The concept of structure in organic chemistry. Elucidation of organic structures. Inductive and mesomeric effects. Hydrocarbons, alkanes, cycloalkanes, alkenes, alkynes. Steroid structure. Diens, isoprene, polyenes, highly unsaturated conjugated compounds. Acetylene. Aromatic hydrocarbons. Reaction mechanisms: AN, AE, AR, SE, SR. Halogen derivatives. Alcohols, enols, phenols. 
</t>
  </si>
  <si>
    <t>Knowledge: Students know the basic technical terms of organic chemistry. With their acquired knowledge, they are able to introduce the materials and basic laws of the organic world. Students can interpret reactivity based on the electron theory of chemical bonding and the spatial chemistry approach. Students learn basic laboratory operations and chemical handling skills. They strive to ensure that their self-education is continuous and consistent with their professional goals.</t>
  </si>
  <si>
    <t>The aims of the analytical chemistry, its importance and methodology. The definition of the analitical signal. The different kinds of analitical reactions, their sensitivity and selectivity. Sampling, storage and preparation procedures. Quantitative analysis. General handling of phase equilibrium of solutions, and their quantitative description. Acid-base, complex, precipitation and redox equilibriums, and their application in analitical chemistry. The pH of solutions, calculation of complex equilibria. Simple and complex qualitative analysis. Practising the typical reactions of ions (anions and cations) and separating possibilities. Identification of unknown composition of solutions and solid materials. Analysis of weight. Classical separation techniques: by phase transformation, methodologies using the same phase or membrane, and formation of new phase. Electrochemical, extraction and chromatographic separation techniques. Thermoanalitics, differential thermo analysis, thermogravimetry and other methods. Analytical chemistry calculations.</t>
  </si>
  <si>
    <t xml:space="preserve">Knowledge: Students know basic technical terms and categories of analytical chemistry. They have a good grip of knowledge system and rules of analytical chemistry. Students know and are able to use the methodology of chemical research. Students are able to systematize their knowledge in the area of analytical chemistry focused on practical problems. They are able to unfold reasons and consequences of chemical processes, developments or anomalies and they recognize cause effects. Students identify specificity and methods of cognition of analytical chemistry and different learning and teaching strategies in this area. They are aware of basic safety rules of laboratory work.
Skills: Students are able to demonstrate chemical phenomena experimentally and interpret them qualitatively adapting them to the specificity of pupil’s age. They are able to apply the theoretical chemical knowledge in practice. Students are able to distinguish relevant and irrelevant chemical processes and unfold the causality. They are able to hand over problem-solving techniques in the education (adapting them to the specificity of pupil’s age and knowledge level). Students are able to form a reasoned judgement when choosing an appropriate analytical method and to evaluate analytical samples qualitatively.
Attitude: Students are committed and opened to recognize and interpret new results of chemistry. They are committed to improve the complex thinking of pupils.
</t>
  </si>
  <si>
    <t xml:space="preserve">requirement(s) for admission to examination: 
completion of the course in Atomic and Nuclear Physics </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</si>
  <si>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energy production possibilities, Nuclear fission and nuclear reactors. Nuclear fusion. Particle accelerators and detectors in high energy physics. Nuclear material testing and analytical methods. Dosimetry. Cosmic rays. Practical applications of nuclear radiation. Conservation laws and symmetries. Elementary particles and interaction. The Standard Model.
Practices, tests and solving physical problems in the above topics.</t>
  </si>
  <si>
    <r>
      <t xml:space="preserve">Knowledge:
</t>
    </r>
    <r>
      <rPr>
        <sz val="11"/>
        <color theme="1"/>
        <rFont val="Arial"/>
        <family val="2"/>
        <charset val="238"/>
      </rPr>
      <t xml:space="preserve">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 xml:space="preserve">Skills:
</t>
    </r>
    <r>
      <rPr>
        <sz val="11"/>
        <color theme="1"/>
        <rFont val="Arial"/>
        <family val="2"/>
        <charset val="238"/>
      </rPr>
      <t xml:space="preserve">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Able to make students understand how science works,  the close relationship between the branches of the natural science, and the responsibility of society and the individual for the preservation of the natural environment.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 xml:space="preserve">Attitude:
</t>
    </r>
    <r>
      <rPr>
        <sz val="11"/>
        <color theme="1"/>
        <rFont val="Arial"/>
        <family val="2"/>
        <charset val="238"/>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</si>
  <si>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Knowledge: The student knows the theoretical and practical foundations of chemical industry operations, the equipment that implements hydrodynamic, thermal and material transfer operations and the main types of reactors. He knows the main technologies. He is aware of the possible development directions and limits of chemistry and the chemical industry.                                                Ability:  Able to see and interpret the operating mode of the main chemical industry equipment.                                    Attitude: Open to acquiring new theoretical and practical knowledge. By applying his acquired knowledge of chemistry, he strives to learn about the relationship between nature - especially chemical phenomena - and man, and to describe its laws.</t>
  </si>
  <si>
    <t xml:space="preserve">Type of examination: oral and written. Requirement(s) for admission to examination: a mid-term test and/or an end-term test with a minimum passing rate of 50% </t>
  </si>
  <si>
    <t>Applied Chemistry 1.</t>
  </si>
  <si>
    <t>Analysis by volume (acid-base complexation, precipitation and oxidation-reduction titration) and mass. Preparation of standard solutions, factorization. Analitical calculations and examples. Thin layer, paper and ion exchange column chromatography and extraction technique. Practice of potentiometric and conductometric titrimetry and implementation of quantitative measurements. Application of ion selective electrodes. Application of UV and visible spectrophotometry in the quantitative analysis of main components and trace elements. Learning about the practice of spectrophotometry. Using atom absorption and flame photometry for quantitative analysis of solutions. Modern chromatographic techniques. Basics of instrumental analytical methods: atomic spectroscopic methods, X-ray emission spectrometry, molecular spectroscopy methods. Fluorescent spectrometry, mass spectrometry, NMR, ESR. Electroanalytical procedures: voltammetric methods, potentiometry, conductometry, electrogravimetry. Ionometry. Radioanalytics. Analytical methods in biochemistry. Automatic and continous measuring systems. The error of the analytical measurement. Statistical methods in the analytical chemistry. Quality assurance. The application of chemometry in the analytical chemistry. Processing the results of the analytical measurements. Analytical chemistry calculations.</t>
  </si>
  <si>
    <t xml:space="preserve">Knowledge: Students know basic technical terms and categories of analytical chemistry. They have a good grip of knowledge system and rules of analytical chemistry. Students know and are able to use the methodology of chemical research. Students are able to systematize their knowledge in the area of analytical chemistry focusod on practical problems. They are able to unfold reasons and consequences of chemical processes, developments or anomalies and they recognize cause effects. Students identify specificity and methods of cognition of analytical chemistry and different learning and teaching strategies in this area. They are aware of basic safety rules of laboratory work.
Skills: Students are able to demonstrate chemical phenomena experimentally and interpret them  quantitatively adapting them to the specificity of pupil’s age. They are able to apply the theoretical chemical knowledge in practice. Students are able to distinguish relevant and irrelevant chemical processes and unfold the causality. They are able to hand over problem-solving techniques in the education (adapting them to the specificity of pupil’s age and knowledge level). Students are able to form a reasoned judgement when choosing an appropriate analytical method and to evaluate analytical samples qualitatively.
Attitude: Students are committed and opened to recognize and interpret new results of chemistry. They are committed to improve the complex thinking of pupils.
</t>
  </si>
  <si>
    <t>Physical Chemistry 1.</t>
  </si>
  <si>
    <t>Két zárthelyi dolgozat min. 50 % teljesítése. Félévközi jegyek a kísérleti munkára, laborjegyzőkönyvre és zárthelyi dolgozatokra</t>
  </si>
  <si>
    <t xml:space="preserve"> two in-class tests with a minimum passing rate of 50%, mid-term marks for the experimental work, laboratory report and the mid-tem tests</t>
  </si>
  <si>
    <t>Organic Chemistry 2. and the Methodological Foundations of its Teaching</t>
  </si>
  <si>
    <t>Knowledge: The student gets to know the technologies used in the visited plants. Gets to know the basic processes of waste management.  Ability: The student will be able to understand basic technological processes and design simpler processes.  Attitude: The student carries out his/her activities in an environmentally conscious manner. In the course of his work, he/she strives not to pollute the environment.</t>
  </si>
  <si>
    <t>field report, verbal report</t>
  </si>
  <si>
    <t xml:space="preserve"> mid-term marks for the experimental work, laboratory report and the mid-tem tests</t>
  </si>
  <si>
    <t xml:space="preserve">Knowledge: Students are familiar with the basic qualitative and quantitative relationships and laws of physical chemistry, and the basic chemical methods based on them. Students have knowledge of mathematics, physics, and physicochemistry through which they can become familiar with the areas of physical chemistry discussed and solve problems. They get to know the basics of chemical thermodynamic description, classical thermodynamics. In their native language, they are familiar with the conceptual system and terminology that designates natural processes.
Skills: Students are aware of the meaning of terms used  in lectures. They can apply their previous knowledge of mathematics, physics and general chemistry to the physico-chemical description of systems. They can apply the knowledge, concepts and connections acquired during the study of the subject in practice (in a laboratory or in a calculation seminar). They are able to apply the theories, paradigms and principles of science (including theories and principles in the field of chemistry) in practice, to solve various physicochemical calculation problems. Based on their knowledge in the field of physical chemistry, they are able to implement simpler chemical phenomena in laboratory conditions, to demonstrate and verify them by measurements.
Attitude: By acquiring appropriate and comprehensive basic knowledge of physicochemistry, students are open to performing their professional duties responsibly, accurately, and efficiently with a solid theoretical and practical foundation. They are open to embracing ever-evolving knowledge in the field of physical chemistry.
</t>
  </si>
  <si>
    <t>Fizikai kémia laborgyakorlat és tanításának módszertani alapjai</t>
  </si>
  <si>
    <t xml:space="preserve">  Laboratory Practice of Physical Chemistry and the Methodological Foundations of its Teaching</t>
  </si>
  <si>
    <t>Requirement for admission to examination: accomplishment of the practical course.  Written and oral examination.</t>
  </si>
  <si>
    <t>Biochemistry and the Methodological Foundations of its Teaching</t>
  </si>
  <si>
    <t>Chemical Calculations and the Methodological Foundations of its Teaching</t>
  </si>
  <si>
    <t>Knowledge: The student knows the relationships related to the gas laws and concentration calculation. Knows the most important notations used in chemistry, descriptive quantities and their units; the rules for notation of atoms and their atomic number, mass number, compounds and ions. Knows the concept and meaning of sum formula and structural formula. Understands the meanings of the chemical equation. Knows the basic principles of ordering chemical equations. Understands and can calculate the equilibrium constant from the equilibrium concentrations. Understands the basic concepts and relationships related to pH in the case of strong and weak acids and bases; Understands the concept of electromotive force. Understands and knows electrochemical knowledge (estimating the direction of redox processes), can describe electrode processes. Knows and understands Faraday's laws. Ability: Knows how to prepare a solution of a given composition, anhydrous or of a compound containing water of crystal and a solvent. The student can apply the basic principles he/she has learned and solve chemical equations with them, and he/she can use reaction equations in stoichiometric calculations. Students can apply the relationship between the equilibrium concentration and the initial concentration, as well as the conversion percentage. Able to solve stoichiometric calculations based on neutralization reactions and tasks related to acid-base titration. Students can calculate the electromotive force from standard potentials. Students can apply electrochemical knowledge (estimation of the direction of redox processes) in stoichiometric calculations, they can apply Faraday's laws in their calculations. Attitude: Committed to accurate work during chemistry exercises. Open to learning about the world around us. Strive for up-to-date, professional and accurate chemical problem solving. Strive to cooperate with their peers in designing experiments and solving related calculation tasks. Autonomy, responsibility: In the course of his work, the student is able to independently solve computational tasks related to emerging chemical problems. Before starting his activities, the student is able to check the safe operation of experiments, exercises and equipment by calculation.</t>
  </si>
  <si>
    <t>Competition Tasks in Chemistry</t>
  </si>
  <si>
    <t>Knowledge: The student knows the connections of general chemistry. Understands and applies the meanings of the chemical equation and the basic principles of its arrangement. Understands and can calculate the equilibrium constant from the equilibrium concentrations. Understands the basic concepts and relationships related to pH in the case of strong and weak acids and bases; Understands the concept of electromotive force, can apply electrochemical knowledge to estimate the direction of redox processes, and to solve tasks related to Faraday's laws. They understand and apply their knowledge of organic chemistry to solve organic chemistry problems. Skill: Students know how to prepare a solution of a given composition. They can apply the principles they have learned when solving chemical equations and in stoichiometric calculations. They can apply the relationship between the equilibrium concentration and the initial concentration, as well as the conversion percentage. Able to solve tasks related to acid-base titration. Can calculate the electromotive force from standard potentials. Can apply electrochemical knowledge (estimation of the direction of redox processes) in stoichiometric calculations, can apply Faraday's laws in your calculations. Able to solve organic chemistry tasks. Attitude: Committed to accurate work during chemistry exercises. Open to learning about the world around us. Strives for up-to-date, professional and accurate chemical problem solving. Strives to cooperate with his peers in designing experiments and solving related calculation tasks. Autonomy, responsibility: In the course of his work, he is able to independently solve computational tasks related to emerging chemical problems. Before starting his activities, he is able to check the safe operation of experiments, exercises and equipment by calculation.</t>
  </si>
  <si>
    <t>Local, regional (continental) and global thinking in the area of environmental protection, the idea of sustainable development. Water pollution and methods of wastewater or sludge treatment. Thermal pollution. The effects of air pollution on the flora, fauna and artificial environment, and its health effects. Soil degradation and pollution. Land recultivation and the basics of bioremediation. The effect of noise and vibration on the human body. Biological effects of radiation and light pollution. The prevention of waste production, reduction of amount of waste, waste disposal technologies, composting. The legal protection of environment.</t>
  </si>
  <si>
    <t xml:space="preserve">Knowledge: Students are aware the social role of chemistry. They know the interactions between laws and phenomena of different natural sciences. Students are able to systematize their knowledge focused on practical problems. They are able to unfold causes and consequenses of phenomena, processes and anomalies and they recognize cause effects.
Students know the idea of sustainability. They are aware of characteristics and environmental effects of domestic hazardous materials. They know the principles of waste management and its practical implementation in the households. Students know „Sustainable Development Goals” of UN, EU and Hungary and their chemical elements.
Skills: Students are able to demonstrate chemical laws manifested in the basic phenomena of nature. They are able to unfold correlations between knowledge and store of learning of natural sciences and to integrate them. Students are able to apply the theoretical chemical knowledge in practice. They are able to analyse and demonstrate the usage and safe handling of detergents and other hazardous materials in households. Students are able to demonstrate the practice of waste management in out-of-class form.
Attitude: Students are committed to improve the complex and sustainable thinking of pupils. They pay attention to cross-cutting issues affecting the whole world, emphasising a shared responsibility for sustainability; at the same time, they consider efforts in favour of the local environment to be important. By taking personal responsibility, they show pupils how their actions can contribute to a sustainable future.
</t>
  </si>
  <si>
    <t>Completing written mid-term tests and preparation of classroom presentations. The average of the result of midterm tests gives the term grade. Evaluation of written test: 0-49% insufficient (1); 50-59% sufficient (2); 60-79% medium (3); 80-89% good (4); 90-100% marked (5).</t>
  </si>
  <si>
    <t>Knowledge: He/she knows and consciously uses Internet portals and research databases containing chemical knowledge. He/she knows the modern working methods and tools of teaching chemistry, the possibilities of using information communication technology. He/she knows the methods and tools of scientific research.
Ability: He/she is able to apply theoretical knowledge in practice. Able to independently acquire knowledge in the field of chemistry, to interpret, analyze  the chemical literature, as well as to monitor and use the latest research results. Able to highlight essential knowledge related to a specific topic. Able to transfer problem-solving techniques during education (adjusted to the age and knowledge level of the students).
Attitude: He/she is committed and open to learning about and interpreting new results in chemistry, as well as spreading knowledge about them. He is open to professional and methodological renewal and development, in these areas he needs both continuous self-training and regular further training. Committed to developing students' complex thinking.</t>
  </si>
  <si>
    <t xml:space="preserve">Basics of material science and its role in the different technologies. Atomic structure. Quantum numbers and orbitals. The chemical bond, quantum mechanical explanation of valency. Chemical bonding theories. Chemical bond with two or more atoms. Molecular geometry. Bonding in coordination compounds. Crystal field theory. Dielectric and magnetic properties. Electrical resistivity, conductors, insulators, semiconductors. Solids, crystalline and amorphous solids. Crystal faces and shapes. Defects, impurities and twinning. Polymorhism and allotropy. Particle size effect in the materials science, nano, micro and macro structures. Nanocrystalline magnetic materials. Multicomponent and polycrystalline materials. Thermal properties of matter. Intelligent materials, shape memory alloys, liquid crytals, optical fibres.
</t>
  </si>
  <si>
    <t>Mineralogy</t>
  </si>
  <si>
    <t>Students have a stable, dynamically applicable basic knowledge in the fields of science (biology, physics, mineralogy, chemistry, mathematics and informatics) necessary for the creative cultivation of multidisciplinary environmental science. Students know the relationships between the physical, chemical, mineralogical and biological processes in the environment.</t>
  </si>
  <si>
    <t>Type of examination: oral and written (Offered mark can be obtained by a written pre-exam and a classroom presentation.)</t>
  </si>
  <si>
    <t>History of Science and Environment</t>
  </si>
  <si>
    <t>Cave man's relationship with nature. Ancient science and technology. The emergence of environmental problems in antiquity. Middle Ages and Renaissance: the battle of faith and science. Continued environmental degradation in the Middle Ages. Modern age: revolution in science. The combined impact of science and technology on the environment. The beginning of global changes in science. Globalisation of environmental problems.</t>
  </si>
  <si>
    <t xml:space="preserve">Knowledge: Students are aware of the social role of chemistry in the history of science. They know the interactions between laws and phenomena of different natural sciences. Students are aware of the temporal and spatial positions of relevant chemical events, processes, phenomena and persons. They know the goals, tasks and social roles of chemistry education in the past and present. Students know the idea of sustainability in the area of chemical science and industry. They know the principles of waste management and its practical implementation in the households.
Skills: Students are able to unfold correlations between knowledge and store of learning of natural sciences and to integrate them. They are able to bring closer „Sustainable Development Goals” of UN and EU to pupils.
Attitude: Students are committed to recognize and interpret new results of chemistry and they are open to dissemination of knowledge in this area. Students are committed to improve the complex thinking of pupils. Students are committed to sustainable development. They attend to global questions highlighted the common responsibility for sustainability. By taking personal responsibility, they show pupils how their actions can contribute to a sustainable future.
</t>
  </si>
  <si>
    <t xml:space="preserve">Knowledge: Students know basic technical terms and categories of green chemistry. They are aware of the environmental and social effetcts of chemical industry and temporal and spatial positions of chemical accidents and environmental disasters related to sustainable development. Students are able to systematize their knowledge in the area of green chemistry focused on problems. They are able to unfold environmental advantages and disadvantages of chemical processes, developments or anomalies. Students know the idea of sustainability in the area of chemical science and industry and the importance of responsible supply and production. They are aware of the possibilities and limits of green chemistry. They know the principles of waste management.
Skills: Students are able to describe the manifestation of harmful chemical effects  in the basic phenomena of nature. They are able to unfold correlations between knowledge and store of learning of chemistry and environmental protection. Students are able to distinguish relevant and irrelevant chemical processes and participants and unfold the causality. They are able to highlight the essential knowledge of green chemistry. They are able to form a reasoned judgement about the sustainability of the chemical reactions. Students are able to demonstrate the system of green chemistry through practical examples. They are able to decrease chemophobia in the society.
Attitude: Students are committed to sustainable development. They attend to global questions highlighting the common responsibility for sustainability.
</t>
  </si>
  <si>
    <t xml:space="preserve">Knowledge: Students know basic technical terms and categories of chemical science. They have a good grip of knowledge system and laws of chemistry, they know the interactions between laws and phenomena of different natural sciences. They are aware of temporal and spatial positions of relevant physical and chemical processes and phenomena. Students are able to systematize their knowledge in the area of water analytics focused on problems. They are aware of characteristics and environmental effects of domestic hazardous materials. They know the principles of waste management and its practical implementation in the households.
Skills: Students are able to demonstrate chemical laws manifested in the basic phenomena of nature. They are able to unfold correlations between knowledge and store of learning of natural sciences and to integrate them. Students are able to apply the theoretical chemical knowledge in practice. They are able to analyse and demonstrate the usage and safe handling of detergents and other hazardous materials in households. They are able to motivate pupils to reduce the amount of waste (sewage).
Attitude: Students are committed to improve the complex thinking of pupils. They attend to global questions highlighting the common responsibility for sustainable water management.
</t>
  </si>
  <si>
    <t>Knowledge:
The student gets to know the basic concepts of polymer chemistry, the possible ways of producing polymers and the properties of polymers. He/She knows the basic technical terms used in polymer chemistry
Ability:
Able to evaluate problems related to polymers after completing the course. Can interpret the basic development and research trends in polymer chemistry.
Attitude:
In relation to polymers, he/she takes into account the environmental protection aspects of use and processing.</t>
  </si>
  <si>
    <t>The examination can be substituted by a home assignment written on an optional topic.</t>
  </si>
  <si>
    <t>Requirements for obtaining a term grade:  regular participation in the seminars. Completing the assignments issued during the semester. Two mid-term tests during the semester.</t>
  </si>
  <si>
    <t>Planning and implementation of chemistry teaching: functions and relevant parts of the National Core Curriculum, framework curricula and local curricula. Presentation of the chemical aspects of everyday life in the school curriculum. Interpretation of the chemistry of everyday and natural phenomena, as well as the most important industrial processes. Textbook and teacher's guide presentations. Application of digital teaching aids and databases that can be used in chemistry teaching. The role of model making, the theoretical models of chemistry taught in public education and the correct choice between them according to a given subject area and age, as well as the simultaneous handling of multiple theoretical models. Possibilities and difficulties of teaching and learning chemical concepts. Peculiarities of chemical concepts. The students' conceptual system, the building of the concepts to be developed. The dangers of thinking based on everyday experience. Exploring conceptual understanding problems, making the necessary corrections, presenting all of this with concrete examples.</t>
  </si>
  <si>
    <t>Knowledge: He/she possesses the up-to-date knowledge required for teaching the subject of chemistry specified in the National Core Curriculum and the Framework Curriculum. He/she knows the basic technical terms of chemistry. Understands the knowledge system and laws of chemistry. He/she knows and is able to apply the knowledge-acquiring research methods typical of chemistry. He/she is aware of the role of chemistry in society. He/she knows the relationship between chemical laws and phenomena with other natural science subjects. He/she is prepared for life-long learning, critical interpretation of the literature, and understanding and transmission of the latest research results in the field of chemistry.
Abilities: He/she  is able to present the chemical regularities manifested in basic natural phenomena. Adapting to the age characteristics of the students, he/she is able to demonstrate with experiments and interpret the phenomena of chemistry on a qualitative and elementary quantitative level. He/she is able to explore the connections between the knowledge and know-how of different fields and their integration. He/she is able to apply theoretical knowledge in practice.
Attitude: He/she is committed and open to learning about and interpreting new results in chemistry, as well as spreading knowledge about them. He/she is ready for self-reflection regarding his chemical and methodological preparation. He is open to professional and methodological renewal and development, in these areas he needs both continuous self-training and regular further training. Committed to the development of students' complex thinking.</t>
  </si>
  <si>
    <t>Knowledge: He/she is prepared to recognize and deal with pseudoscientific views. He/she can place events, processes, phenomena, and persons relevant to chemistry in space and time. He/she can organize knowledge in a problem-oriented manner. He/she can reveal the causes and consequences of phenomena, processes, anomalies, and recognize cause-and-effect relationships. He/she knows and consciously uses Internet portals and research databases containing chemical knowledge
Skills: He/she is able to apply theoretical knowledge in practice. He/she is able to independently acquire knowledge in the field of chemistry, interpret and analyze the chemical literature as well as follow up and use the latest research results. He/she is able to distinguish relevant and irrelevant phenomena from a given point of view, to navigate the system of causal relationships, causes and consequences. i
Attitude: He/she is committed and open to learning about and interpreting new results in chemistry, as well as spreading knowledge about them. He is ready for self-reflection regarding his chemical and methodological preparation. He is open to professional and methodological renewal and development, in these areas he needs both continuous self-training and regular further training. Committed to the development of students' complex thinking.</t>
  </si>
  <si>
    <t>Use of chemical knowledge in environmental protection, development of environmentally conscious behavior. Presentation of the principles of sustainable development and green chemistry in the general education chemistry curriculum. Collaboration space, educational technology innovation, artificial intelligence in public education. Knowledge and possibilities of using multimedia techniques in chemistry education in the field of phenomenon presentation, experimentation, modeling, evaluation and data analysis. The new opportunities provided by information and communication technology and the conditions for their application in and out of class. Collaboration methods and educational aids that can be used in digital education. Educational technology innovations, e-learning systems and the applications that can be integrated with them, blended learning. Using artificial intelligence (machine learning) software in education. Infocommunication tools in chemistry education (chemical experiments and measurements with ICT tools; computer molecular models in chemistry education; chemical applications on mobile devices; web 2.0 applications in education; infographics in illustration and summary, virtual labs, simulations, molecular modeling applications, application of QR codes, word clouds,  the presentation of all the above mentioned topics by specific examples and its critical and multi-perspective illumination).</t>
  </si>
  <si>
    <t>Knowledge: He/she understands the purpose of teaching chemistry, its role in the development of students' personality and thinking. He/she identifies the learning characteristics of the chemistry subject, learning methods, and the most important teaching and learning strategies. He/she knows the modern working methods and tools of teaching chemistry, the possibilities of using information communication technology. He/she knows the aims and tasks of chemistry teaching, its role in society in the past and in the present. He/she develops students' analytical and problem-solving thinking by acquiring chemical knowledge and concepts, considering chemical literature and interpretations, and creating hypotheses.
Skills: He/she is able to highlight essential knowledge related to a specific topic. Able to transfer problem-solving techniques during education (adjusted to the age and knowledge level of the students). He/she is able to support his opinions and evaluations with logical and factual arguments.
Attitude: He/she is committed and open to learning about and interpreting new results in chemistry, as well as spreading knowledge about them. He/she is ready for self-reflection regarding his/her chemical and methodological preparation. He/she is open to professional and methodological renewal and development, in these areas he/she needs both continuous self-training and regular further training. Committed to the development of students' complex thinking.</t>
  </si>
  <si>
    <t>A gyakorlati jegyet a a szakmódszertant oktató gyakorlatvezető állapítja meg   a félév során végzett munka, az elkészített óratervezetek és a reflektív megbeszélések során mutatott  teljesítmény alapján. Az értékelési szempontjai: rendszeres részvétel a pedagógiai-pszichológiai szemináriumokon. szakmai felkészültség (pedagógiai-pszichológia és szakmódszertani tudás és tájékozottság, szakmai érvek és a szaknyelv megfelelő alkalmazása, nyelvhelyességi szempontból is igényes kommunikáció).</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</si>
  <si>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Observing the effects of the teaching environment and classroom dynamics on teaching. The methods of assessment and feedback learnt are put into practice.</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</si>
  <si>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his/her own teaching practice independently and reflectively.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</si>
  <si>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in teaching. Development of individual and group assessment and feedback. Deepening the methodological specificities of the subject. </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</si>
  <si>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</si>
  <si>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The term grade is determined by the head of the department together with the methodology teacher based on the work done during the semester, the preparation of lesson plans, the delivery of lessons and the performance in reflective discussions.</t>
  </si>
  <si>
    <t>A gyakorlati jegyet a szakvezető állapítja meg a szakmódszertant oktató tanárral együtt a félév során végzett munka, az óratervezetek elkészítése, a tanórák megtartása és a reflektív megbeszélések során mutatott  teljesítmény alapján.</t>
  </si>
  <si>
    <t>The term grade is determined by the practice leader who teaches professional methodology based on the work done during the semester, the prepared lesson plans and the performance shown during reflective discussions. Evaluation criteria: regular participation in pedagogical-psychological seminars. professional preparation (pedagogical-psychology and professional methodological knowledge and awareness, professional arguments and the appropriate use of professional language, demanding communication from the point of view of language correctness).</t>
  </si>
  <si>
    <t>The term grade is determined by the practice leader who teaches professional methodology based on the work done during the semester, the prepared lesson plans and the performance shown during reflective discussions. Evaluation criteria: regular participation in pedagogical-psychological seminars. Professional preparation (pedagogical-psychology and professional methodological knowledge and awareness, professional arguments and the appropriate use of professional language, demanding communication from the point of view of language correctness).</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</si>
  <si>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Reacts to unfamiliar teacher-student situations according to his/her ability to prepare.                                   Attitude: open-minded in delivering lessons, reflecting on student situations to effectively educate and teach students.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</si>
  <si>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Reacts to unfamiliar teacher-student situations according to his/her ability to prepare.                                   Attitude: open-minded in delivering lessons, reflecting on student situations to effectively educate and teach students. </t>
  </si>
  <si>
    <t>Block seminar (methodological follow-up seminar)</t>
  </si>
  <si>
    <t>Knowledge: He/she knows the goals of teaching the subject of chemistry, the documents defining the teaching of the subject: the National Core Curriculum, the Framework Curriculum and the exam requirements, and understands their role in regulating the content of education. He/she is aware of the range of credible and reliable sources of information required for planning and the critical aspects necessary for their selection and evaluation. In the planning of the pedagogical process, he/she keeps in mind the interdependence of science subjects and applies modern methodological solutions.
Abilities: He/she is able to creatively adapt to the goals defined in the teaching-learning process, the characteristics of the student groups and the opportunities provided by the institution, offering alternative options and make a professionally reliable and responsible decision based on his methodological preparation.
Attitude: He/she is ready to participate in collective work in the development of the pedagogical program including the local curriculum, and bases his independent annual thematic planning process on this. During the planning process, he/she collaborates with his colleagues and the pupils, creatively incorporating the experiences  gained in the given pupil group into his design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</si>
</sst>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rgb="FF000000"/>
      <name val="Arial"/>
      <family val="2"/>
      <charset val="238"/>
    </font>
    <font>
      <sz val="10"/>
      <color indexed="8"/>
      <name val="Arial"/>
      <family val="2"/>
      <charset val="238"/>
    </font>
    <font>
      <sz val="11"/>
      <color indexed="8"/>
      <name val="Arial"/>
      <family val="2"/>
      <charset val="238"/>
    </font>
    <font>
      <b/>
      <sz val="11"/>
      <color rgb="FF000000"/>
      <name val="Arial"/>
      <family val="2"/>
      <charset val="238"/>
    </font>
    <font>
      <sz val="11"/>
      <color rgb="FF202124"/>
      <name val="Arial"/>
      <family val="2"/>
      <charset val="238"/>
    </font>
    <font>
      <strike/>
      <sz val="11"/>
      <color rgb="FFFF0000"/>
      <name val="Arial"/>
      <family val="2"/>
      <charset val="238"/>
    </font>
    <font>
      <sz val="10"/>
      <color rgb="FF000000"/>
      <name val="Arial"/>
      <family val="2"/>
      <charset val="238"/>
    </font>
    <font>
      <sz val="16"/>
      <color theme="1"/>
      <name val="Arial"/>
      <family val="2"/>
      <charset val="238"/>
    </font>
    <font>
      <sz val="11"/>
      <color rgb="FF333333"/>
      <name val="Arial"/>
      <family val="2"/>
      <charset val="238"/>
    </font>
    <font>
      <sz val="11"/>
      <name val="Arial"/>
      <family val="2"/>
      <charset val="1"/>
    </font>
    <font>
      <sz val="11"/>
      <color theme="1"/>
      <name val="Arial"/>
      <family val="2"/>
      <charset val="1"/>
    </font>
    <font>
      <sz val="12"/>
      <color theme="1"/>
      <name val="Arial"/>
      <family val="2"/>
      <charset val="1"/>
    </font>
    <font>
      <vertAlign val="superscript"/>
      <sz val="11"/>
      <color rgb="FF000000"/>
      <name val="Arial"/>
      <family val="2"/>
      <charset val="238"/>
    </font>
  </fonts>
  <fills count="13">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
      <patternFill patternType="solid">
        <fgColor rgb="FFF8CBAD"/>
        <bgColor rgb="FFC5E0B4"/>
      </patternFill>
    </fill>
    <fill>
      <patternFill patternType="solid">
        <fgColor theme="5" tint="0.59996337778862885"/>
        <bgColor indexed="64"/>
      </patternFill>
    </fill>
    <fill>
      <patternFill patternType="solid">
        <fgColor rgb="FFF7CAAC"/>
        <bgColor indexed="64"/>
      </patternFill>
    </fill>
    <fill>
      <patternFill patternType="solid">
        <fgColor rgb="FFFFFFFF"/>
        <bgColor indexed="64"/>
      </patternFill>
    </fill>
    <fill>
      <patternFill patternType="solid">
        <fgColor theme="5" tint="0.59987182226020086"/>
        <bgColor rgb="FFC5E0B4"/>
      </patternFill>
    </fill>
    <fill>
      <patternFill patternType="solid">
        <fgColor rgb="FFF8CBAD"/>
        <bgColor indexed="64"/>
      </patternFill>
    </fill>
    <fill>
      <patternFill patternType="solid">
        <fgColor theme="0"/>
        <bgColor indexed="64"/>
      </patternFill>
    </fill>
  </fills>
  <borders count="22">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9">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2" fillId="0" borderId="2" xfId="0" applyFont="1" applyFill="1" applyBorder="1" applyAlignment="1">
      <alignment vertical="center" wrapText="1"/>
    </xf>
    <xf numFmtId="0" fontId="7" fillId="0" borderId="2" xfId="0" applyFont="1" applyBorder="1" applyAlignment="1">
      <alignment vertical="center" wrapText="1"/>
    </xf>
    <xf numFmtId="0" fontId="7" fillId="7" borderId="0" xfId="0" applyFont="1" applyFill="1" applyAlignment="1">
      <alignment vertical="center" wrapText="1"/>
    </xf>
    <xf numFmtId="0" fontId="7" fillId="5" borderId="2" xfId="0" applyFont="1" applyFill="1" applyBorder="1" applyAlignment="1">
      <alignment vertical="center" wrapText="1"/>
    </xf>
    <xf numFmtId="0" fontId="7" fillId="0" borderId="0" xfId="0" applyFont="1" applyAlignment="1">
      <alignment vertical="center" wrapText="1"/>
    </xf>
    <xf numFmtId="0" fontId="7" fillId="0" borderId="2" xfId="0" applyFont="1" applyBorder="1" applyAlignment="1">
      <alignment horizontal="left" vertical="center" wrapText="1"/>
    </xf>
    <xf numFmtId="0" fontId="17" fillId="0" borderId="0" xfId="0" applyFont="1" applyAlignment="1">
      <alignment vertical="center" wrapText="1"/>
    </xf>
    <xf numFmtId="0" fontId="18" fillId="0" borderId="0" xfId="0" applyFont="1" applyAlignment="1">
      <alignment vertical="center" wrapText="1"/>
    </xf>
    <xf numFmtId="0" fontId="2" fillId="10" borderId="2" xfId="0" applyFont="1" applyFill="1" applyBorder="1" applyAlignment="1">
      <alignment vertical="center" wrapText="1"/>
    </xf>
    <xf numFmtId="0" fontId="19" fillId="0" borderId="2" xfId="0" applyFont="1" applyBorder="1" applyAlignment="1">
      <alignment vertical="center" wrapText="1"/>
    </xf>
    <xf numFmtId="0" fontId="3" fillId="10" borderId="2" xfId="0" applyFont="1" applyFill="1" applyBorder="1" applyAlignment="1">
      <alignment vertical="center" wrapText="1"/>
    </xf>
    <xf numFmtId="0" fontId="7" fillId="3" borderId="2" xfId="0" applyFont="1" applyFill="1" applyBorder="1" applyAlignment="1">
      <alignment vertical="center" wrapText="1"/>
    </xf>
    <xf numFmtId="0" fontId="2" fillId="0" borderId="0" xfId="0" applyFont="1" applyAlignment="1">
      <alignment horizontal="left" vertical="center" wrapText="1"/>
    </xf>
    <xf numFmtId="0" fontId="2" fillId="3"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3" borderId="2" xfId="0" applyFont="1" applyFill="1" applyBorder="1" applyAlignment="1">
      <alignment vertical="center" wrapText="1"/>
    </xf>
    <xf numFmtId="0" fontId="2" fillId="0"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 fillId="0" borderId="6" xfId="0" applyFont="1" applyBorder="1" applyAlignment="1">
      <alignment vertical="center" wrapText="1"/>
    </xf>
    <xf numFmtId="0" fontId="2" fillId="3" borderId="6" xfId="0" applyFont="1" applyFill="1" applyBorder="1" applyAlignment="1">
      <alignment vertical="center" wrapText="1"/>
    </xf>
    <xf numFmtId="0" fontId="2"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7" fillId="0" borderId="2" xfId="0" applyFont="1" applyFill="1" applyBorder="1" applyAlignment="1">
      <alignment vertical="center" wrapText="1"/>
    </xf>
    <xf numFmtId="0" fontId="7" fillId="3" borderId="5" xfId="0" applyFont="1" applyFill="1" applyBorder="1" applyAlignment="1">
      <alignment vertical="center" wrapText="1"/>
    </xf>
    <xf numFmtId="0" fontId="7" fillId="0"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8" fillId="3" borderId="6" xfId="0" applyFont="1" applyFill="1" applyBorder="1" applyAlignment="1">
      <alignment vertical="center" wrapText="1"/>
    </xf>
    <xf numFmtId="0" fontId="7" fillId="0"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6" fillId="5" borderId="9" xfId="0" applyFont="1" applyFill="1" applyBorder="1" applyAlignment="1">
      <alignment vertical="center" wrapText="1"/>
    </xf>
    <xf numFmtId="0" fontId="16" fillId="5" borderId="6" xfId="0" applyFont="1" applyFill="1" applyBorder="1" applyAlignment="1">
      <alignment vertical="center" wrapText="1"/>
    </xf>
    <xf numFmtId="0" fontId="2" fillId="3" borderId="2" xfId="0" applyNumberFormat="1" applyFont="1" applyFill="1" applyBorder="1" applyAlignment="1">
      <alignment vertical="center" wrapText="1"/>
    </xf>
    <xf numFmtId="0" fontId="16" fillId="0" borderId="6" xfId="0" applyFont="1" applyBorder="1" applyAlignment="1">
      <alignment horizontal="justify" vertical="center" wrapText="1"/>
    </xf>
    <xf numFmtId="0" fontId="16" fillId="0" borderId="10" xfId="0" applyFont="1" applyBorder="1" applyAlignment="1">
      <alignment horizontal="justify" vertical="center" wrapText="1"/>
    </xf>
    <xf numFmtId="0" fontId="16" fillId="5" borderId="10"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0" borderId="11" xfId="0" applyFont="1" applyBorder="1" applyAlignment="1">
      <alignment horizontal="justify" vertical="center" wrapText="1"/>
    </xf>
    <xf numFmtId="0" fontId="22" fillId="0" borderId="10" xfId="0" applyFont="1" applyBorder="1" applyAlignment="1">
      <alignment horizontal="justify" vertical="center" wrapText="1"/>
    </xf>
    <xf numFmtId="0" fontId="22" fillId="5" borderId="10" xfId="0" applyFont="1" applyFill="1" applyBorder="1" applyAlignment="1">
      <alignment horizontal="justify" vertical="center" wrapText="1"/>
    </xf>
    <xf numFmtId="0" fontId="16" fillId="0" borderId="4" xfId="0" applyFont="1" applyBorder="1" applyAlignment="1">
      <alignment horizontal="justify" vertical="center" wrapText="1"/>
    </xf>
    <xf numFmtId="0" fontId="16" fillId="5" borderId="4" xfId="0" applyFont="1" applyFill="1" applyBorder="1" applyAlignment="1">
      <alignment horizontal="justify" vertical="center" wrapText="1"/>
    </xf>
    <xf numFmtId="0" fontId="16" fillId="0" borderId="13" xfId="0" applyFont="1" applyBorder="1" applyAlignment="1">
      <alignment horizontal="justify" vertical="center" wrapText="1"/>
    </xf>
    <xf numFmtId="0" fontId="16" fillId="9" borderId="13"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2" fillId="0" borderId="13" xfId="0" applyFont="1" applyBorder="1" applyAlignment="1">
      <alignment horizontal="justify" vertical="center" wrapText="1"/>
    </xf>
    <xf numFmtId="0" fontId="16" fillId="3" borderId="13" xfId="0" applyFont="1" applyFill="1" applyBorder="1" applyAlignment="1">
      <alignment horizontal="justify" vertical="center" wrapText="1"/>
    </xf>
    <xf numFmtId="0" fontId="16" fillId="0" borderId="14" xfId="0" applyFont="1" applyBorder="1" applyAlignment="1">
      <alignment horizontal="justify" vertical="center" wrapText="1"/>
    </xf>
    <xf numFmtId="0" fontId="16" fillId="9" borderId="14" xfId="0" applyFont="1" applyFill="1" applyBorder="1" applyAlignment="1">
      <alignment horizontal="justify" vertical="center" wrapText="1"/>
    </xf>
    <xf numFmtId="0" fontId="16" fillId="0" borderId="11" xfId="0" applyFont="1" applyBorder="1" applyAlignment="1">
      <alignment horizontal="justify" vertical="center" wrapText="1"/>
    </xf>
    <xf numFmtId="0" fontId="2" fillId="3" borderId="11" xfId="0" applyFont="1" applyFill="1" applyBorder="1" applyAlignment="1">
      <alignment horizontal="justify" vertical="center" wrapText="1"/>
    </xf>
    <xf numFmtId="0" fontId="7" fillId="0" borderId="11" xfId="0" applyFont="1" applyBorder="1" applyAlignment="1">
      <alignment horizontal="justify" vertical="center" wrapText="1"/>
    </xf>
    <xf numFmtId="0" fontId="7" fillId="5" borderId="11" xfId="0" applyFont="1" applyFill="1" applyBorder="1" applyAlignment="1">
      <alignment horizontal="justify" vertical="center" wrapText="1"/>
    </xf>
    <xf numFmtId="0" fontId="7" fillId="0" borderId="13" xfId="0" applyFont="1" applyBorder="1" applyAlignment="1">
      <alignment horizontal="justify" vertical="center" wrapText="1"/>
    </xf>
    <xf numFmtId="0" fontId="7" fillId="5" borderId="13" xfId="0" applyFont="1" applyFill="1" applyBorder="1" applyAlignment="1">
      <alignment horizontal="justify" vertical="center" wrapText="1"/>
    </xf>
    <xf numFmtId="0" fontId="7" fillId="0" borderId="15" xfId="0" applyFont="1" applyBorder="1" applyAlignment="1">
      <alignment horizontal="justify" vertical="center" wrapText="1"/>
    </xf>
    <xf numFmtId="0" fontId="2" fillId="0" borderId="6" xfId="0" applyFont="1" applyBorder="1" applyAlignment="1">
      <alignment horizontal="justify" vertical="center" wrapText="1"/>
    </xf>
    <xf numFmtId="0" fontId="2" fillId="3" borderId="6" xfId="0" applyFont="1" applyFill="1" applyBorder="1" applyAlignment="1">
      <alignment horizontal="justify" vertical="center" wrapText="1"/>
    </xf>
    <xf numFmtId="0" fontId="20" fillId="0" borderId="0" xfId="0" applyFont="1" applyAlignment="1">
      <alignment horizontal="left" vertical="center" wrapText="1"/>
    </xf>
    <xf numFmtId="0" fontId="18" fillId="7" borderId="6" xfId="0" applyNumberFormat="1" applyFont="1" applyFill="1" applyBorder="1" applyAlignment="1">
      <alignment vertical="center" wrapText="1"/>
    </xf>
    <xf numFmtId="0" fontId="23" fillId="0" borderId="0" xfId="0" applyFont="1" applyAlignment="1">
      <alignment vertical="center" wrapText="1"/>
    </xf>
    <xf numFmtId="0" fontId="7" fillId="0" borderId="12" xfId="0" applyFont="1" applyBorder="1" applyAlignment="1">
      <alignment horizontal="justify" vertical="center" wrapText="1"/>
    </xf>
    <xf numFmtId="0" fontId="7" fillId="5" borderId="12" xfId="0" applyFont="1" applyFill="1" applyBorder="1" applyAlignment="1">
      <alignment horizontal="justify" vertical="center" wrapText="1"/>
    </xf>
    <xf numFmtId="0" fontId="18" fillId="0" borderId="2" xfId="0" applyNumberFormat="1" applyFont="1" applyFill="1" applyBorder="1" applyAlignment="1">
      <alignment vertical="center" wrapText="1"/>
    </xf>
    <xf numFmtId="0" fontId="2" fillId="0" borderId="2" xfId="0" applyNumberFormat="1" applyFont="1" applyBorder="1" applyAlignment="1">
      <alignment vertical="center" wrapText="1"/>
    </xf>
    <xf numFmtId="0" fontId="18" fillId="0" borderId="2" xfId="0" applyFont="1" applyBorder="1" applyAlignment="1">
      <alignment vertical="center" wrapText="1"/>
    </xf>
    <xf numFmtId="0" fontId="7" fillId="5" borderId="5" xfId="0" applyFont="1" applyFill="1" applyBorder="1" applyAlignment="1">
      <alignment vertical="center" wrapText="1"/>
    </xf>
    <xf numFmtId="0" fontId="2" fillId="11" borderId="2" xfId="0" applyFont="1" applyFill="1" applyBorder="1" applyAlignment="1">
      <alignment vertical="center" wrapText="1"/>
    </xf>
    <xf numFmtId="0" fontId="2" fillId="0" borderId="4" xfId="0" applyFont="1" applyBorder="1" applyAlignment="1">
      <alignment vertical="center" wrapText="1"/>
    </xf>
    <xf numFmtId="0" fontId="7" fillId="0" borderId="5" xfId="0" applyFont="1" applyBorder="1" applyAlignment="1">
      <alignment vertical="center" wrapText="1"/>
    </xf>
    <xf numFmtId="0" fontId="2" fillId="0" borderId="5" xfId="0" applyFont="1" applyBorder="1" applyAlignment="1">
      <alignment horizontal="justify" vertical="center" wrapText="1"/>
    </xf>
    <xf numFmtId="0" fontId="2" fillId="3" borderId="5" xfId="0" applyFont="1" applyFill="1" applyBorder="1" applyAlignment="1">
      <alignment horizontal="justify" vertical="center" wrapText="1"/>
    </xf>
    <xf numFmtId="0" fontId="2" fillId="0" borderId="16" xfId="0" applyFont="1" applyBorder="1" applyAlignment="1">
      <alignment horizontal="justify" vertical="center" wrapText="1"/>
    </xf>
    <xf numFmtId="0" fontId="2" fillId="0" borderId="11" xfId="0" applyFont="1" applyBorder="1" applyAlignment="1" applyProtection="1">
      <alignment vertical="center" wrapText="1"/>
    </xf>
    <xf numFmtId="0" fontId="2" fillId="0" borderId="3" xfId="0" applyFont="1" applyBorder="1" applyAlignment="1">
      <alignment vertical="center" wrapText="1"/>
    </xf>
    <xf numFmtId="0" fontId="2" fillId="0" borderId="5" xfId="0" applyFont="1" applyBorder="1" applyAlignment="1">
      <alignment horizontal="left" vertical="center" wrapText="1"/>
    </xf>
    <xf numFmtId="0" fontId="2" fillId="0" borderId="5" xfId="0" applyFont="1" applyFill="1" applyBorder="1" applyAlignment="1">
      <alignment vertical="center" wrapText="1"/>
    </xf>
    <xf numFmtId="0" fontId="7" fillId="0" borderId="6" xfId="0" applyFont="1" applyBorder="1" applyAlignment="1">
      <alignment horizontal="left" vertical="center" wrapText="1"/>
    </xf>
    <xf numFmtId="0" fontId="2" fillId="8" borderId="17" xfId="0" applyFont="1" applyFill="1" applyBorder="1" applyAlignment="1">
      <alignment vertical="center" wrapText="1"/>
    </xf>
    <xf numFmtId="0" fontId="2" fillId="0" borderId="17" xfId="0" applyFont="1" applyBorder="1" applyAlignment="1">
      <alignment vertical="center" wrapText="1"/>
    </xf>
    <xf numFmtId="0" fontId="24" fillId="9" borderId="17" xfId="0" applyFont="1" applyFill="1" applyBorder="1" applyAlignment="1">
      <alignment vertical="center" wrapText="1"/>
    </xf>
    <xf numFmtId="0" fontId="18" fillId="0" borderId="18" xfId="0" applyFont="1" applyBorder="1" applyAlignment="1">
      <alignment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5" fillId="0" borderId="11" xfId="0" applyFont="1" applyBorder="1" applyAlignment="1">
      <alignment wrapText="1"/>
    </xf>
    <xf numFmtId="0" fontId="25" fillId="11" borderId="11" xfId="0" applyFont="1" applyFill="1" applyBorder="1" applyAlignment="1">
      <alignment wrapText="1"/>
    </xf>
    <xf numFmtId="0" fontId="25" fillId="11" borderId="19" xfId="0" applyFont="1" applyFill="1" applyBorder="1" applyAlignment="1">
      <alignment wrapText="1"/>
    </xf>
    <xf numFmtId="0" fontId="26" fillId="0" borderId="0" xfId="0" applyFont="1" applyAlignment="1">
      <alignment wrapText="1"/>
    </xf>
    <xf numFmtId="0" fontId="7" fillId="0" borderId="11" xfId="0" applyFont="1" applyBorder="1" applyAlignment="1">
      <alignment vertical="center" wrapText="1"/>
    </xf>
    <xf numFmtId="0" fontId="7" fillId="5" borderId="20" xfId="0" applyFont="1" applyFill="1" applyBorder="1" applyAlignment="1">
      <alignment vertical="center" wrapText="1"/>
    </xf>
    <xf numFmtId="0" fontId="25" fillId="0" borderId="11" xfId="0" applyFont="1" applyBorder="1" applyAlignment="1">
      <alignment vertical="center" wrapText="1"/>
    </xf>
    <xf numFmtId="0" fontId="7" fillId="5" borderId="19" xfId="0" applyFont="1" applyFill="1" applyBorder="1" applyAlignment="1">
      <alignment vertical="center" wrapText="1"/>
    </xf>
    <xf numFmtId="0" fontId="7" fillId="0" borderId="11"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1" xfId="0" applyFont="1" applyFill="1" applyBorder="1" applyAlignment="1">
      <alignment vertical="center" wrapText="1"/>
    </xf>
    <xf numFmtId="0" fontId="25" fillId="0" borderId="16" xfId="0" applyFont="1" applyBorder="1" applyAlignment="1">
      <alignment vertical="center" wrapText="1"/>
    </xf>
    <xf numFmtId="0" fontId="7" fillId="0" borderId="13" xfId="0" applyFont="1" applyBorder="1" applyAlignment="1">
      <alignment vertical="center" wrapText="1"/>
    </xf>
    <xf numFmtId="0" fontId="7" fillId="5" borderId="13" xfId="0" applyFont="1" applyFill="1" applyBorder="1" applyAlignment="1">
      <alignment wrapText="1"/>
    </xf>
    <xf numFmtId="0" fontId="7" fillId="0" borderId="11" xfId="0" applyFont="1" applyBorder="1" applyAlignment="1">
      <alignment wrapText="1"/>
    </xf>
    <xf numFmtId="0" fontId="7" fillId="5" borderId="11" xfId="0" applyFont="1" applyFill="1" applyBorder="1" applyAlignment="1">
      <alignment wrapText="1"/>
    </xf>
    <xf numFmtId="0" fontId="25" fillId="5" borderId="11" xfId="0" applyFont="1" applyFill="1" applyBorder="1" applyAlignment="1">
      <alignment wrapText="1"/>
    </xf>
    <xf numFmtId="0" fontId="0" fillId="0" borderId="0" xfId="0" applyAlignment="1">
      <alignment horizontal="center" vertical="center"/>
    </xf>
    <xf numFmtId="0" fontId="2" fillId="12" borderId="2" xfId="0" applyFont="1" applyFill="1" applyBorder="1" applyAlignment="1">
      <alignment vertical="center" wrapText="1"/>
    </xf>
    <xf numFmtId="0" fontId="16" fillId="0" borderId="10" xfId="0" applyFont="1" applyBorder="1" applyAlignment="1">
      <alignment horizontal="left" vertical="center"/>
    </xf>
    <xf numFmtId="0" fontId="16" fillId="5" borderId="10" xfId="0" applyFont="1" applyFill="1" applyBorder="1" applyAlignment="1">
      <alignment horizontal="left" vertical="center"/>
    </xf>
    <xf numFmtId="0" fontId="16" fillId="0" borderId="4" xfId="0" applyFont="1" applyBorder="1" applyAlignment="1">
      <alignment horizontal="left" vertical="center" wrapText="1"/>
    </xf>
    <xf numFmtId="0" fontId="16" fillId="5"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5" borderId="2" xfId="0" applyFont="1" applyFill="1" applyBorder="1" applyAlignment="1">
      <alignment horizontal="left" vertical="center" wrapText="1"/>
    </xf>
    <xf numFmtId="0" fontId="16" fillId="9" borderId="2" xfId="0" applyFont="1" applyFill="1" applyBorder="1" applyAlignment="1">
      <alignment horizontal="left" vertical="center" wrapText="1"/>
    </xf>
    <xf numFmtId="0" fontId="20" fillId="3" borderId="2" xfId="0" applyFont="1" applyFill="1" applyBorder="1" applyAlignment="1">
      <alignment horizontal="justify" vertical="center" wrapText="1"/>
    </xf>
    <xf numFmtId="0" fontId="16" fillId="3" borderId="14" xfId="0" applyFont="1" applyFill="1" applyBorder="1" applyAlignment="1">
      <alignment horizontal="justify" vertical="center" wrapText="1"/>
    </xf>
    <xf numFmtId="0" fontId="16" fillId="3" borderId="11" xfId="0" applyFont="1" applyFill="1" applyBorder="1" applyAlignment="1">
      <alignment horizontal="justify" vertical="center" wrapText="1"/>
    </xf>
    <xf numFmtId="0" fontId="16" fillId="0" borderId="11" xfId="0" applyFont="1" applyBorder="1" applyAlignment="1">
      <alignment vertical="center" wrapText="1"/>
    </xf>
    <xf numFmtId="0" fontId="16" fillId="3" borderId="11" xfId="0" applyFont="1" applyFill="1" applyBorder="1" applyAlignment="1">
      <alignment vertical="center" wrapText="1"/>
    </xf>
    <xf numFmtId="0" fontId="7" fillId="0" borderId="15" xfId="0" applyFont="1" applyBorder="1" applyAlignment="1">
      <alignment vertical="center" wrapText="1"/>
    </xf>
    <xf numFmtId="0" fontId="7" fillId="5" borderId="13" xfId="0" applyFont="1" applyFill="1" applyBorder="1" applyAlignment="1">
      <alignment vertical="center" wrapText="1"/>
    </xf>
    <xf numFmtId="0" fontId="7" fillId="0" borderId="14" xfId="0" applyFont="1" applyBorder="1" applyAlignment="1">
      <alignment vertical="center" wrapText="1"/>
    </xf>
    <xf numFmtId="0" fontId="7" fillId="5" borderId="14" xfId="0" applyFont="1" applyFill="1" applyBorder="1" applyAlignment="1">
      <alignment horizontal="left" vertical="center" wrapText="1"/>
    </xf>
    <xf numFmtId="0" fontId="2" fillId="12" borderId="17" xfId="0" applyFont="1" applyFill="1" applyBorder="1" applyAlignment="1">
      <alignment vertical="center" wrapText="1"/>
    </xf>
    <xf numFmtId="0" fontId="2" fillId="3" borderId="17" xfId="0" applyFont="1" applyFill="1" applyBorder="1" applyAlignment="1">
      <alignment vertical="center" wrapText="1"/>
    </xf>
    <xf numFmtId="0" fontId="25" fillId="0" borderId="19" xfId="0" applyFont="1" applyBorder="1" applyAlignment="1">
      <alignment vertical="center" wrapText="1"/>
    </xf>
    <xf numFmtId="0" fontId="16" fillId="5" borderId="9" xfId="0" applyFont="1" applyFill="1" applyBorder="1" applyAlignment="1">
      <alignment horizontal="center" vertical="center" wrapText="1"/>
    </xf>
    <xf numFmtId="0" fontId="25" fillId="11" borderId="21" xfId="0" applyFont="1" applyFill="1" applyBorder="1" applyAlignment="1">
      <alignment vertical="center" wrapText="1"/>
    </xf>
    <xf numFmtId="0" fontId="0" fillId="0" borderId="0" xfId="0" applyAlignment="1">
      <alignment horizontal="center" vertical="center" wrapText="1"/>
    </xf>
    <xf numFmtId="0" fontId="16" fillId="5" borderId="5" xfId="0" applyFont="1" applyFill="1" applyBorder="1" applyAlignment="1">
      <alignment horizont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TDK/Downloads/tant&#225;rgyle&#237;r&#225;s%20Fiz%20alap%20+%20Atomfi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337;iskola\tantargyleirasok_2022_SC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kemiatanar\2022_angolos_tantargyleirasok_s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TDK/Downloads/kemiatanar_tant&#225;rgyle&#237;r&#225;sok_SC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TDK/Downloads/tantargyleiras_k&#233;miaBS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ton.sara/Downloads/2024_tantargyleiras_pilot_segedlet_BGYPKt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6" sqref="C16:D16"/>
    </sheetView>
  </sheetViews>
  <sheetFormatPr defaultColWidth="9.140625" defaultRowHeight="14.25" x14ac:dyDescent="0.2"/>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x14ac:dyDescent="0.25">
      <c r="A1" s="14" t="s">
        <v>0</v>
      </c>
    </row>
    <row r="2" spans="1:5" x14ac:dyDescent="0.2">
      <c r="B2" s="7"/>
    </row>
    <row r="3" spans="1:5" s="39" customFormat="1" ht="14.1" customHeight="1" x14ac:dyDescent="0.2">
      <c r="A3" s="168" t="s">
        <v>1</v>
      </c>
      <c r="B3" s="169"/>
      <c r="C3" s="169"/>
      <c r="D3" s="169"/>
      <c r="E3" s="169"/>
    </row>
    <row r="4" spans="1:5" s="39" customFormat="1" x14ac:dyDescent="0.2"/>
    <row r="5" spans="1:5" s="39" customFormat="1" ht="33.950000000000003" customHeight="1" x14ac:dyDescent="0.2">
      <c r="A5" s="33" t="s">
        <v>2</v>
      </c>
      <c r="B5" s="176" t="s">
        <v>3</v>
      </c>
      <c r="C5" s="177"/>
      <c r="D5" s="177"/>
      <c r="E5" s="178"/>
    </row>
    <row r="6" spans="1:5" s="39" customFormat="1" ht="30" x14ac:dyDescent="0.2">
      <c r="A6" s="33" t="s">
        <v>4</v>
      </c>
      <c r="B6" s="171" t="s">
        <v>5</v>
      </c>
      <c r="C6" s="171"/>
      <c r="D6" s="171"/>
      <c r="E6" s="171"/>
    </row>
    <row r="7" spans="1:5" ht="15" x14ac:dyDescent="0.2">
      <c r="A7" s="10"/>
      <c r="B7" s="11" t="s">
        <v>6</v>
      </c>
      <c r="C7" s="22" t="s">
        <v>7</v>
      </c>
      <c r="D7" s="29"/>
      <c r="E7" s="29"/>
    </row>
    <row r="8" spans="1:5" x14ac:dyDescent="0.2">
      <c r="B8" s="12" t="s">
        <v>8</v>
      </c>
      <c r="C8" s="23" t="s">
        <v>9</v>
      </c>
      <c r="D8" s="13"/>
      <c r="E8" s="13"/>
    </row>
    <row r="9" spans="1:5" x14ac:dyDescent="0.2">
      <c r="A9" s="8"/>
      <c r="B9" s="8" t="s">
        <v>10</v>
      </c>
      <c r="C9" s="23" t="s">
        <v>11</v>
      </c>
      <c r="D9" s="13"/>
      <c r="E9" s="13"/>
    </row>
    <row r="10" spans="1:5" x14ac:dyDescent="0.2">
      <c r="A10" s="8"/>
      <c r="B10" s="8" t="s">
        <v>12</v>
      </c>
      <c r="C10" s="23" t="s">
        <v>13</v>
      </c>
      <c r="D10" s="13"/>
      <c r="E10" s="13"/>
    </row>
    <row r="11" spans="1:5" x14ac:dyDescent="0.2">
      <c r="A11" s="8"/>
      <c r="B11" s="8" t="s">
        <v>14</v>
      </c>
      <c r="C11" s="23" t="s">
        <v>15</v>
      </c>
      <c r="D11" s="13"/>
      <c r="E11" s="13"/>
    </row>
    <row r="12" spans="1:5" ht="42.75" x14ac:dyDescent="0.2">
      <c r="A12" s="28" t="s">
        <v>16</v>
      </c>
      <c r="B12" s="8" t="s">
        <v>17</v>
      </c>
      <c r="C12" s="35" t="s">
        <v>18</v>
      </c>
      <c r="D12" s="36" t="s">
        <v>19</v>
      </c>
      <c r="E12" s="21" t="s">
        <v>20</v>
      </c>
    </row>
    <row r="13" spans="1:5" ht="28.5" x14ac:dyDescent="0.2">
      <c r="A13" s="8"/>
      <c r="B13" s="9" t="s">
        <v>21</v>
      </c>
      <c r="C13" s="172" t="s">
        <v>22</v>
      </c>
      <c r="D13" s="173"/>
      <c r="E13" s="21" t="s">
        <v>20</v>
      </c>
    </row>
    <row r="14" spans="1:5" x14ac:dyDescent="0.2">
      <c r="A14" s="8"/>
      <c r="B14" s="8" t="s">
        <v>23</v>
      </c>
      <c r="C14" s="37" t="s">
        <v>24</v>
      </c>
      <c r="D14" s="38"/>
      <c r="E14" s="21" t="s">
        <v>20</v>
      </c>
    </row>
    <row r="15" spans="1:5" ht="42.75" x14ac:dyDescent="0.2">
      <c r="A15" s="24" t="s">
        <v>25</v>
      </c>
      <c r="B15" s="25" t="s">
        <v>9</v>
      </c>
      <c r="C15" s="24" t="s">
        <v>26</v>
      </c>
      <c r="D15" s="26" t="s">
        <v>27</v>
      </c>
      <c r="E15" s="21" t="s">
        <v>20</v>
      </c>
    </row>
    <row r="16" spans="1:5" ht="28.5" x14ac:dyDescent="0.2">
      <c r="A16" s="25"/>
      <c r="B16" s="26" t="s">
        <v>28</v>
      </c>
      <c r="C16" s="174" t="s">
        <v>29</v>
      </c>
      <c r="D16" s="175"/>
      <c r="E16" s="21" t="s">
        <v>20</v>
      </c>
    </row>
    <row r="17" spans="1:5" x14ac:dyDescent="0.2">
      <c r="A17" s="25"/>
      <c r="B17" s="25" t="s">
        <v>15</v>
      </c>
      <c r="C17" s="25" t="s">
        <v>30</v>
      </c>
      <c r="D17" s="27"/>
      <c r="E17" s="21" t="s">
        <v>20</v>
      </c>
    </row>
    <row r="20" spans="1:5" ht="45" customHeight="1" x14ac:dyDescent="0.2">
      <c r="C20" s="170" t="s">
        <v>31</v>
      </c>
      <c r="D20" s="17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abSelected="1" zoomScale="70" zoomScaleNormal="70" zoomScaleSheetLayoutView="40" zoomScalePageLayoutView="40" workbookViewId="0">
      <pane ySplit="3" topLeftCell="A71" activePane="bottomLeft" state="frozen"/>
      <selection pane="bottomLeft" activeCell="H71" sqref="H71"/>
    </sheetView>
  </sheetViews>
  <sheetFormatPr defaultColWidth="32.7109375" defaultRowHeight="33.75" customHeight="1" x14ac:dyDescent="0.25"/>
  <cols>
    <col min="1" max="1" width="11.42578125" style="1" customWidth="1"/>
    <col min="2" max="2" width="23.42578125" style="1" customWidth="1"/>
    <col min="3" max="3" width="24.140625" style="1" customWidth="1"/>
    <col min="4" max="4" width="68" style="1" customWidth="1"/>
    <col min="5" max="5" width="43.7109375" style="1" customWidth="1"/>
    <col min="6" max="6" width="115.42578125"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33.75" customHeight="1" x14ac:dyDescent="0.25">
      <c r="A1" s="5" t="s">
        <v>32</v>
      </c>
      <c r="B1" s="102" t="s">
        <v>102</v>
      </c>
      <c r="D1" s="33"/>
      <c r="E1" s="33"/>
      <c r="L1" s="34"/>
    </row>
    <row r="2" spans="1:12" s="4" customFormat="1" ht="33.75" customHeight="1" x14ac:dyDescent="0.25">
      <c r="A2" s="17">
        <v>1</v>
      </c>
      <c r="B2" s="188">
        <v>2</v>
      </c>
      <c r="C2" s="188"/>
      <c r="D2" s="188">
        <v>3</v>
      </c>
      <c r="E2" s="188"/>
      <c r="F2" s="188">
        <v>4</v>
      </c>
      <c r="G2" s="188"/>
      <c r="H2" s="188">
        <v>5</v>
      </c>
      <c r="I2" s="188"/>
      <c r="J2" s="188">
        <v>6</v>
      </c>
      <c r="K2" s="188"/>
      <c r="L2" s="17">
        <v>7</v>
      </c>
    </row>
    <row r="3" spans="1:12" s="32" customFormat="1" ht="55.5" customHeight="1" x14ac:dyDescent="0.25">
      <c r="A3" s="30" t="s">
        <v>33</v>
      </c>
      <c r="B3" s="31" t="s">
        <v>34</v>
      </c>
      <c r="C3" s="31" t="s">
        <v>35</v>
      </c>
      <c r="D3" s="31" t="s">
        <v>36</v>
      </c>
      <c r="E3" s="31" t="s">
        <v>37</v>
      </c>
      <c r="F3" s="30" t="s">
        <v>38</v>
      </c>
      <c r="G3" s="30" t="s">
        <v>39</v>
      </c>
      <c r="H3" s="30" t="s">
        <v>40</v>
      </c>
      <c r="I3" s="30" t="s">
        <v>41</v>
      </c>
      <c r="J3" s="30" t="s">
        <v>42</v>
      </c>
      <c r="K3" s="30" t="s">
        <v>43</v>
      </c>
      <c r="L3" s="30" t="s">
        <v>44</v>
      </c>
    </row>
    <row r="4" spans="1:12" ht="409.5" x14ac:dyDescent="0.25">
      <c r="A4" s="15" t="s">
        <v>45</v>
      </c>
      <c r="B4" s="15" t="s">
        <v>46</v>
      </c>
      <c r="C4" s="18" t="s">
        <v>47</v>
      </c>
      <c r="D4" s="15" t="s">
        <v>379</v>
      </c>
      <c r="E4" s="18" t="s">
        <v>380</v>
      </c>
      <c r="F4" s="15" t="s">
        <v>381</v>
      </c>
      <c r="G4" s="18" t="s">
        <v>382</v>
      </c>
      <c r="H4" s="124" t="s">
        <v>12</v>
      </c>
      <c r="I4" s="125" t="str">
        <f>IF(ISBLANK(H4),"",VLOOKUP(H4,[1]Útmutató!$B$8:$C$11,2,FALSE))</f>
        <v>signature with qualification</v>
      </c>
      <c r="J4" s="124" t="s">
        <v>383</v>
      </c>
      <c r="K4" s="125" t="s">
        <v>384</v>
      </c>
      <c r="L4" s="15" t="s">
        <v>385</v>
      </c>
    </row>
    <row r="5" spans="1:12" ht="409.6" customHeight="1" x14ac:dyDescent="0.25">
      <c r="A5" s="15" t="s">
        <v>48</v>
      </c>
      <c r="B5" s="15" t="s">
        <v>49</v>
      </c>
      <c r="C5" s="18" t="s">
        <v>507</v>
      </c>
      <c r="D5" s="15" t="s">
        <v>386</v>
      </c>
      <c r="E5" s="18" t="s">
        <v>387</v>
      </c>
      <c r="F5" s="15" t="s">
        <v>388</v>
      </c>
      <c r="G5" s="18" t="s">
        <v>389</v>
      </c>
      <c r="H5" s="124" t="s">
        <v>8</v>
      </c>
      <c r="I5" s="125" t="str">
        <f>IF(ISBLANK(H5),"",VLOOKUP(H5,[1]Útmutató!$B$8:$C$11,2,FALSE))</f>
        <v>examination</v>
      </c>
      <c r="J5" s="124" t="s">
        <v>390</v>
      </c>
      <c r="K5" s="125" t="s">
        <v>391</v>
      </c>
      <c r="L5" s="15" t="s">
        <v>392</v>
      </c>
    </row>
    <row r="6" spans="1:12" ht="396" customHeight="1" x14ac:dyDescent="0.25">
      <c r="A6" s="15" t="s">
        <v>50</v>
      </c>
      <c r="B6" s="15" t="s">
        <v>51</v>
      </c>
      <c r="C6" s="18" t="s">
        <v>52</v>
      </c>
      <c r="D6" s="15" t="s">
        <v>393</v>
      </c>
      <c r="E6" s="18" t="s">
        <v>394</v>
      </c>
      <c r="F6" s="15" t="s">
        <v>395</v>
      </c>
      <c r="G6" s="18" t="s">
        <v>509</v>
      </c>
      <c r="H6" s="124" t="s">
        <v>12</v>
      </c>
      <c r="I6" s="125" t="str">
        <f>IF(ISBLANK(H6),"",VLOOKUP(H6,[1]Útmutató!$B$8:$C$11,2,FALSE))</f>
        <v>signature with qualification</v>
      </c>
      <c r="J6" s="124" t="s">
        <v>396</v>
      </c>
      <c r="K6" s="125" t="s">
        <v>508</v>
      </c>
      <c r="L6" s="15" t="s">
        <v>397</v>
      </c>
    </row>
    <row r="7" spans="1:12" ht="381.75" customHeight="1" x14ac:dyDescent="0.2">
      <c r="A7" s="15" t="s">
        <v>53</v>
      </c>
      <c r="B7" s="15" t="s">
        <v>54</v>
      </c>
      <c r="C7" s="18" t="s">
        <v>55</v>
      </c>
      <c r="D7" s="126" t="s">
        <v>398</v>
      </c>
      <c r="E7" s="127" t="s">
        <v>399</v>
      </c>
      <c r="F7" s="163" t="s">
        <v>400</v>
      </c>
      <c r="G7" s="128" t="s">
        <v>401</v>
      </c>
      <c r="H7" s="124" t="s">
        <v>12</v>
      </c>
      <c r="I7" s="125" t="s">
        <v>13</v>
      </c>
      <c r="J7" s="124" t="s">
        <v>402</v>
      </c>
      <c r="K7" s="125" t="s">
        <v>403</v>
      </c>
      <c r="L7" s="15" t="s">
        <v>404</v>
      </c>
    </row>
    <row r="8" spans="1:12" ht="409.6" customHeight="1" x14ac:dyDescent="0.25">
      <c r="A8" s="15" t="s">
        <v>56</v>
      </c>
      <c r="B8" s="15" t="s">
        <v>57</v>
      </c>
      <c r="C8" s="18" t="s">
        <v>58</v>
      </c>
      <c r="D8" s="15" t="s">
        <v>405</v>
      </c>
      <c r="E8" s="18" t="s">
        <v>406</v>
      </c>
      <c r="F8" s="15" t="s">
        <v>407</v>
      </c>
      <c r="G8" s="18" t="s">
        <v>408</v>
      </c>
      <c r="H8" s="124" t="s">
        <v>10</v>
      </c>
      <c r="I8" s="125" t="str">
        <f>IF(ISBLANK(H8),"",VLOOKUP(H8,[1]Útmutató!$B$8:$C$11,2,FALSE))</f>
        <v>term grade</v>
      </c>
      <c r="J8" s="124" t="s">
        <v>409</v>
      </c>
      <c r="K8" s="125" t="s">
        <v>410</v>
      </c>
      <c r="L8" s="15" t="s">
        <v>411</v>
      </c>
    </row>
    <row r="9" spans="1:12" ht="409.6" customHeight="1" x14ac:dyDescent="0.2">
      <c r="A9" s="15" t="s">
        <v>59</v>
      </c>
      <c r="B9" s="15" t="s">
        <v>60</v>
      </c>
      <c r="C9" s="18" t="s">
        <v>61</v>
      </c>
      <c r="D9" s="129" t="s">
        <v>412</v>
      </c>
      <c r="E9" s="18" t="s">
        <v>413</v>
      </c>
      <c r="F9" s="15" t="s">
        <v>414</v>
      </c>
      <c r="G9" s="18" t="s">
        <v>415</v>
      </c>
      <c r="H9" s="124" t="s">
        <v>8</v>
      </c>
      <c r="I9" s="125" t="str">
        <f>IF(ISBLANK(H9),"",VLOOKUP(H9,[1]Útmutató!$B$8:$C$11,2,FALSE))</f>
        <v>examination</v>
      </c>
      <c r="J9" s="124" t="s">
        <v>416</v>
      </c>
      <c r="K9" s="125" t="s">
        <v>417</v>
      </c>
      <c r="L9" s="15" t="s">
        <v>418</v>
      </c>
    </row>
    <row r="10" spans="1:12" ht="152.1" customHeight="1" x14ac:dyDescent="0.25">
      <c r="A10" s="15" t="s">
        <v>62</v>
      </c>
      <c r="B10" s="15" t="s">
        <v>63</v>
      </c>
      <c r="C10" s="18" t="s">
        <v>64</v>
      </c>
      <c r="D10" s="130" t="s">
        <v>419</v>
      </c>
      <c r="E10" s="131" t="s">
        <v>420</v>
      </c>
      <c r="F10" s="132" t="s">
        <v>421</v>
      </c>
      <c r="G10" s="133" t="s">
        <v>422</v>
      </c>
      <c r="H10" s="134" t="s">
        <v>12</v>
      </c>
      <c r="I10" s="135" t="s">
        <v>13</v>
      </c>
      <c r="J10" s="134" t="s">
        <v>423</v>
      </c>
      <c r="K10" s="135" t="s">
        <v>424</v>
      </c>
      <c r="L10" s="130" t="s">
        <v>425</v>
      </c>
    </row>
    <row r="11" spans="1:12" ht="240" customHeight="1" x14ac:dyDescent="0.25">
      <c r="A11" s="15" t="s">
        <v>65</v>
      </c>
      <c r="B11" s="15" t="s">
        <v>66</v>
      </c>
      <c r="C11" s="18" t="s">
        <v>67</v>
      </c>
      <c r="D11" s="130" t="s">
        <v>426</v>
      </c>
      <c r="E11" s="136" t="s">
        <v>427</v>
      </c>
      <c r="F11" s="137" t="s">
        <v>428</v>
      </c>
      <c r="G11" s="136" t="s">
        <v>510</v>
      </c>
      <c r="H11" s="134" t="s">
        <v>10</v>
      </c>
      <c r="I11" s="135" t="s">
        <v>11</v>
      </c>
      <c r="J11" s="134" t="s">
        <v>429</v>
      </c>
      <c r="K11" s="135" t="s">
        <v>430</v>
      </c>
      <c r="L11" s="130" t="s">
        <v>431</v>
      </c>
    </row>
    <row r="12" spans="1:12" ht="210" customHeight="1" x14ac:dyDescent="0.25">
      <c r="A12" s="15" t="s">
        <v>68</v>
      </c>
      <c r="B12" s="15" t="s">
        <v>69</v>
      </c>
      <c r="C12" s="18" t="s">
        <v>70</v>
      </c>
      <c r="D12" s="130" t="s">
        <v>512</v>
      </c>
      <c r="E12" s="18" t="s">
        <v>432</v>
      </c>
      <c r="F12" s="15" t="s">
        <v>433</v>
      </c>
      <c r="G12" s="18" t="s">
        <v>434</v>
      </c>
      <c r="H12" s="134" t="s">
        <v>10</v>
      </c>
      <c r="I12" s="135" t="s">
        <v>11</v>
      </c>
      <c r="J12" s="124" t="s">
        <v>435</v>
      </c>
      <c r="K12" s="125" t="s">
        <v>436</v>
      </c>
      <c r="L12" s="130" t="s">
        <v>437</v>
      </c>
    </row>
    <row r="13" spans="1:12" ht="315" customHeight="1" x14ac:dyDescent="0.25">
      <c r="A13" s="15" t="s">
        <v>71</v>
      </c>
      <c r="B13" s="15" t="s">
        <v>72</v>
      </c>
      <c r="C13" s="18" t="s">
        <v>73</v>
      </c>
      <c r="D13" s="15" t="s">
        <v>438</v>
      </c>
      <c r="E13" s="18" t="s">
        <v>439</v>
      </c>
      <c r="F13" s="15" t="s">
        <v>440</v>
      </c>
      <c r="G13" s="18" t="s">
        <v>511</v>
      </c>
      <c r="H13" s="124" t="s">
        <v>12</v>
      </c>
      <c r="I13" s="125" t="str">
        <f>IF(ISBLANK(H13),"",VLOOKUP(H13,[1]Útmutató!$B$8:$C$11,2,FALSE))</f>
        <v>signature with qualification</v>
      </c>
      <c r="J13" s="124" t="s">
        <v>402</v>
      </c>
      <c r="K13" s="125" t="s">
        <v>441</v>
      </c>
      <c r="L13" s="15" t="s">
        <v>404</v>
      </c>
    </row>
    <row r="14" spans="1:12" ht="236.25" customHeight="1" x14ac:dyDescent="0.2">
      <c r="A14" s="15" t="s">
        <v>74</v>
      </c>
      <c r="B14" s="15" t="s">
        <v>75</v>
      </c>
      <c r="C14" s="18" t="s">
        <v>76</v>
      </c>
      <c r="D14" s="138" t="s">
        <v>442</v>
      </c>
      <c r="E14" s="136" t="s">
        <v>443</v>
      </c>
      <c r="F14" s="138" t="s">
        <v>444</v>
      </c>
      <c r="G14" s="139" t="s">
        <v>445</v>
      </c>
      <c r="H14" s="134" t="s">
        <v>10</v>
      </c>
      <c r="I14" s="135" t="s">
        <v>11</v>
      </c>
      <c r="J14" s="134" t="s">
        <v>446</v>
      </c>
      <c r="K14" s="135" t="s">
        <v>447</v>
      </c>
      <c r="L14" s="130" t="s">
        <v>448</v>
      </c>
    </row>
    <row r="15" spans="1:12" ht="223.5" customHeight="1" x14ac:dyDescent="0.2">
      <c r="A15" s="15" t="s">
        <v>77</v>
      </c>
      <c r="B15" s="15" t="s">
        <v>78</v>
      </c>
      <c r="C15" s="18" t="s">
        <v>79</v>
      </c>
      <c r="D15" s="140" t="s">
        <v>449</v>
      </c>
      <c r="E15" s="141" t="s">
        <v>450</v>
      </c>
      <c r="F15" s="140" t="s">
        <v>451</v>
      </c>
      <c r="G15" s="142" t="s">
        <v>452</v>
      </c>
      <c r="H15" s="134" t="s">
        <v>10</v>
      </c>
      <c r="I15" s="125" t="str">
        <f>IF(ISBLANK(H15),"",VLOOKUP(H15,[1]Útmutató!$B$8:$C$11,2,FALSE))</f>
        <v>term grade</v>
      </c>
      <c r="J15" s="134" t="s">
        <v>453</v>
      </c>
      <c r="K15" s="135" t="s">
        <v>454</v>
      </c>
      <c r="L15" s="140" t="s">
        <v>455</v>
      </c>
    </row>
    <row r="16" spans="1:12" ht="232.5" customHeight="1" x14ac:dyDescent="0.25">
      <c r="A16" s="15" t="s">
        <v>80</v>
      </c>
      <c r="B16" s="15" t="s">
        <v>81</v>
      </c>
      <c r="C16" s="18" t="s">
        <v>82</v>
      </c>
      <c r="D16" s="15" t="s">
        <v>456</v>
      </c>
      <c r="E16" s="18" t="s">
        <v>457</v>
      </c>
      <c r="F16" s="15" t="s">
        <v>458</v>
      </c>
      <c r="G16" s="18" t="s">
        <v>513</v>
      </c>
      <c r="H16" s="124" t="s">
        <v>12</v>
      </c>
      <c r="I16" s="125" t="str">
        <f>IF(ISBLANK(H16),"",VLOOKUP(H16,[1]Útmutató!$B$8:$C$11,2,FALSE))</f>
        <v>signature with qualification</v>
      </c>
      <c r="J16" s="124" t="s">
        <v>459</v>
      </c>
      <c r="K16" s="125" t="s">
        <v>460</v>
      </c>
      <c r="L16" s="15" t="s">
        <v>461</v>
      </c>
    </row>
    <row r="17" spans="1:12" ht="152.1" customHeight="1" x14ac:dyDescent="0.2">
      <c r="A17" s="15" t="s">
        <v>83</v>
      </c>
      <c r="B17" s="15" t="s">
        <v>84</v>
      </c>
      <c r="C17" s="18" t="s">
        <v>85</v>
      </c>
      <c r="D17" s="130" t="s">
        <v>462</v>
      </c>
      <c r="E17" s="141" t="s">
        <v>515</v>
      </c>
      <c r="F17" s="130" t="s">
        <v>516</v>
      </c>
      <c r="G17" s="141" t="s">
        <v>517</v>
      </c>
      <c r="H17" s="134" t="s">
        <v>463</v>
      </c>
      <c r="I17" s="125" t="str">
        <f>IF(ISBLANK(H17),"",VLOOKUP(H17,[1]Útmutató!$B$8:$C$11,2,FALSE))</f>
        <v>term grade</v>
      </c>
      <c r="J17" s="134" t="s">
        <v>464</v>
      </c>
      <c r="K17" s="135" t="s">
        <v>514</v>
      </c>
      <c r="L17" s="140" t="s">
        <v>465</v>
      </c>
    </row>
    <row r="18" spans="1:12" ht="362.25" customHeight="1" x14ac:dyDescent="0.2">
      <c r="A18" s="15" t="s">
        <v>86</v>
      </c>
      <c r="B18" s="15" t="s">
        <v>466</v>
      </c>
      <c r="C18" s="18" t="s">
        <v>87</v>
      </c>
      <c r="D18" s="155" t="s">
        <v>467</v>
      </c>
      <c r="E18" s="165" t="s">
        <v>518</v>
      </c>
      <c r="F18" s="132" t="s">
        <v>468</v>
      </c>
      <c r="G18" s="128" t="s">
        <v>469</v>
      </c>
      <c r="H18" s="124" t="s">
        <v>10</v>
      </c>
      <c r="I18" s="125" t="s">
        <v>11</v>
      </c>
      <c r="J18" s="124" t="s">
        <v>470</v>
      </c>
      <c r="K18" s="125" t="s">
        <v>471</v>
      </c>
      <c r="L18" s="15" t="s">
        <v>472</v>
      </c>
    </row>
    <row r="19" spans="1:12" ht="345" customHeight="1" x14ac:dyDescent="0.25">
      <c r="A19" s="15" t="s">
        <v>88</v>
      </c>
      <c r="B19" s="15" t="s">
        <v>89</v>
      </c>
      <c r="C19" s="18" t="s">
        <v>90</v>
      </c>
      <c r="D19" s="15" t="s">
        <v>473</v>
      </c>
      <c r="E19" s="18" t="s">
        <v>474</v>
      </c>
      <c r="F19" s="15" t="s">
        <v>475</v>
      </c>
      <c r="G19" s="18" t="s">
        <v>520</v>
      </c>
      <c r="H19" s="124" t="s">
        <v>10</v>
      </c>
      <c r="I19" s="125" t="str">
        <f>IF(ISBLANK(H19),"",VLOOKUP(H19,[1]Útmutató!$B$8:$C$11,2,FALSE))</f>
        <v>term grade</v>
      </c>
      <c r="J19" s="124" t="s">
        <v>476</v>
      </c>
      <c r="K19" s="125" t="s">
        <v>519</v>
      </c>
      <c r="L19" s="15" t="s">
        <v>477</v>
      </c>
    </row>
    <row r="20" spans="1:12" ht="152.1" customHeight="1" x14ac:dyDescent="0.25">
      <c r="A20" s="15" t="s">
        <v>91</v>
      </c>
      <c r="B20" s="15" t="s">
        <v>92</v>
      </c>
      <c r="C20" s="18" t="s">
        <v>93</v>
      </c>
      <c r="D20" s="15" t="s">
        <v>478</v>
      </c>
      <c r="E20" s="18" t="s">
        <v>479</v>
      </c>
      <c r="F20" s="15" t="s">
        <v>480</v>
      </c>
      <c r="G20" s="18" t="s">
        <v>521</v>
      </c>
      <c r="H20" s="143" t="s">
        <v>352</v>
      </c>
      <c r="I20" s="125" t="s">
        <v>11</v>
      </c>
      <c r="J20" s="166" t="s">
        <v>481</v>
      </c>
      <c r="K20" s="125" t="s">
        <v>482</v>
      </c>
      <c r="L20" s="15" t="s">
        <v>483</v>
      </c>
    </row>
    <row r="21" spans="1:12" ht="392.25" customHeight="1" x14ac:dyDescent="0.25">
      <c r="A21" s="15" t="s">
        <v>94</v>
      </c>
      <c r="B21" s="15" t="s">
        <v>95</v>
      </c>
      <c r="C21" s="18" t="s">
        <v>96</v>
      </c>
      <c r="D21" s="15" t="s">
        <v>484</v>
      </c>
      <c r="E21" s="18" t="s">
        <v>485</v>
      </c>
      <c r="F21" s="15" t="s">
        <v>486</v>
      </c>
      <c r="G21" s="18" t="s">
        <v>487</v>
      </c>
      <c r="H21" s="124" t="s">
        <v>10</v>
      </c>
      <c r="I21" s="125" t="str">
        <f>IF(ISBLANK(H21),"",VLOOKUP(H21,[1]Útmutató!$B$8:$C$11,2,FALSE))</f>
        <v>term grade</v>
      </c>
      <c r="J21" s="124" t="s">
        <v>488</v>
      </c>
      <c r="K21" s="125" t="s">
        <v>489</v>
      </c>
      <c r="L21" s="15" t="s">
        <v>490</v>
      </c>
    </row>
    <row r="22" spans="1:12" ht="285" customHeight="1" x14ac:dyDescent="0.25">
      <c r="A22" s="15" t="s">
        <v>97</v>
      </c>
      <c r="B22" s="144" t="s">
        <v>98</v>
      </c>
      <c r="C22" s="18" t="s">
        <v>522</v>
      </c>
      <c r="D22" s="15" t="s">
        <v>491</v>
      </c>
      <c r="E22" s="18" t="s">
        <v>523</v>
      </c>
      <c r="F22" s="15" t="s">
        <v>492</v>
      </c>
      <c r="G22" s="18" t="s">
        <v>493</v>
      </c>
      <c r="H22" s="124" t="s">
        <v>12</v>
      </c>
      <c r="I22" s="125" t="str">
        <f>IF(ISBLANK(H22),"",VLOOKUP(H22,[1]Útmutató!$B$8:$C$11,2,FALSE))</f>
        <v>signature with qualification</v>
      </c>
      <c r="J22" s="124" t="s">
        <v>494</v>
      </c>
      <c r="K22" s="125" t="s">
        <v>495</v>
      </c>
      <c r="L22" s="15" t="s">
        <v>496</v>
      </c>
    </row>
    <row r="23" spans="1:12" ht="213" customHeight="1" x14ac:dyDescent="0.25">
      <c r="A23" s="15" t="s">
        <v>503</v>
      </c>
      <c r="B23" s="155" t="s">
        <v>349</v>
      </c>
      <c r="C23" s="156" t="s">
        <v>524</v>
      </c>
      <c r="D23" s="157" t="s">
        <v>350</v>
      </c>
      <c r="E23" s="158" t="s">
        <v>351</v>
      </c>
      <c r="F23" s="61" t="s">
        <v>527</v>
      </c>
      <c r="G23" s="62" t="s">
        <v>528</v>
      </c>
      <c r="H23" s="138" t="s">
        <v>352</v>
      </c>
      <c r="I23" s="158" t="s">
        <v>11</v>
      </c>
      <c r="J23" s="159" t="s">
        <v>304</v>
      </c>
      <c r="K23" s="160" t="s">
        <v>525</v>
      </c>
      <c r="L23" s="159" t="s">
        <v>502</v>
      </c>
    </row>
    <row r="24" spans="1:12" ht="409.6" customHeight="1" x14ac:dyDescent="0.25">
      <c r="A24" s="15" t="s">
        <v>99</v>
      </c>
      <c r="B24" s="145" t="s">
        <v>100</v>
      </c>
      <c r="C24" s="146" t="s">
        <v>101</v>
      </c>
      <c r="D24" s="147" t="s">
        <v>497</v>
      </c>
      <c r="E24" s="148" t="s">
        <v>498</v>
      </c>
      <c r="F24" s="147" t="s">
        <v>526</v>
      </c>
      <c r="G24" s="148" t="s">
        <v>529</v>
      </c>
      <c r="H24" s="147" t="s">
        <v>499</v>
      </c>
      <c r="I24" s="148" t="s">
        <v>500</v>
      </c>
      <c r="J24" s="149" t="s">
        <v>353</v>
      </c>
      <c r="K24" s="150" t="s">
        <v>354</v>
      </c>
      <c r="L24" s="151" t="s">
        <v>501</v>
      </c>
    </row>
    <row r="25" spans="1:12" ht="33.75" customHeight="1" x14ac:dyDescent="0.2">
      <c r="A25" s="179" t="s">
        <v>103</v>
      </c>
      <c r="B25" s="179" t="s">
        <v>104</v>
      </c>
      <c r="C25" s="167" t="s">
        <v>530</v>
      </c>
      <c r="D25" s="179" t="s">
        <v>105</v>
      </c>
      <c r="E25" s="182" t="s">
        <v>106</v>
      </c>
      <c r="F25" s="179" t="s">
        <v>107</v>
      </c>
      <c r="G25" s="182" t="s">
        <v>531</v>
      </c>
      <c r="H25" s="179" t="s">
        <v>10</v>
      </c>
      <c r="I25" s="182" t="s">
        <v>11</v>
      </c>
      <c r="J25" s="179" t="s">
        <v>533</v>
      </c>
      <c r="K25" s="185" t="s">
        <v>532</v>
      </c>
      <c r="L25" s="179" t="s">
        <v>108</v>
      </c>
    </row>
    <row r="26" spans="1:12" ht="33.75" customHeight="1" x14ac:dyDescent="0.25">
      <c r="A26" s="180"/>
      <c r="B26" s="180"/>
      <c r="C26" s="72"/>
      <c r="D26" s="180"/>
      <c r="E26" s="183"/>
      <c r="F26" s="180"/>
      <c r="G26" s="183"/>
      <c r="H26" s="180"/>
      <c r="I26" s="183"/>
      <c r="J26" s="180"/>
      <c r="K26" s="186"/>
      <c r="L26" s="180"/>
    </row>
    <row r="27" spans="1:12" ht="33.75" customHeight="1" x14ac:dyDescent="0.25">
      <c r="A27" s="180"/>
      <c r="B27" s="180"/>
      <c r="C27" s="72"/>
      <c r="D27" s="180"/>
      <c r="E27" s="183"/>
      <c r="F27" s="180"/>
      <c r="G27" s="183"/>
      <c r="H27" s="180"/>
      <c r="I27" s="183"/>
      <c r="J27" s="180"/>
      <c r="K27" s="186"/>
      <c r="L27" s="180"/>
    </row>
    <row r="28" spans="1:12" ht="33.75" customHeight="1" x14ac:dyDescent="0.25">
      <c r="A28" s="180"/>
      <c r="B28" s="180"/>
      <c r="C28" s="72"/>
      <c r="D28" s="180"/>
      <c r="E28" s="183"/>
      <c r="F28" s="180"/>
      <c r="G28" s="183"/>
      <c r="H28" s="180"/>
      <c r="I28" s="183"/>
      <c r="J28" s="180"/>
      <c r="K28" s="186"/>
      <c r="L28" s="180"/>
    </row>
    <row r="29" spans="1:12" ht="33.75" customHeight="1" x14ac:dyDescent="0.25">
      <c r="A29" s="180"/>
      <c r="B29" s="180"/>
      <c r="C29" s="72"/>
      <c r="D29" s="180"/>
      <c r="E29" s="183"/>
      <c r="F29" s="180"/>
      <c r="G29" s="183"/>
      <c r="H29" s="180"/>
      <c r="I29" s="183"/>
      <c r="J29" s="180"/>
      <c r="K29" s="186"/>
      <c r="L29" s="180"/>
    </row>
    <row r="30" spans="1:12" ht="33.75" customHeight="1" x14ac:dyDescent="0.25">
      <c r="A30" s="180"/>
      <c r="B30" s="180"/>
      <c r="C30" s="164"/>
      <c r="D30" s="180"/>
      <c r="E30" s="183"/>
      <c r="F30" s="180"/>
      <c r="G30" s="183"/>
      <c r="H30" s="180"/>
      <c r="I30" s="183"/>
      <c r="J30" s="180"/>
      <c r="K30" s="186"/>
      <c r="L30" s="180"/>
    </row>
    <row r="31" spans="1:12" ht="33.75" customHeight="1" x14ac:dyDescent="0.25">
      <c r="A31" s="181"/>
      <c r="B31" s="181"/>
      <c r="C31" s="73"/>
      <c r="D31" s="181"/>
      <c r="E31" s="184"/>
      <c r="F31" s="181"/>
      <c r="G31" s="184"/>
      <c r="H31" s="181"/>
      <c r="I31" s="184"/>
      <c r="J31" s="181"/>
      <c r="K31" s="187"/>
      <c r="L31" s="181"/>
    </row>
    <row r="32" spans="1:12" ht="409.5" x14ac:dyDescent="0.25">
      <c r="A32" s="15" t="s">
        <v>109</v>
      </c>
      <c r="B32" s="15" t="s">
        <v>270</v>
      </c>
      <c r="C32" s="20" t="s">
        <v>117</v>
      </c>
      <c r="D32" s="19" t="s">
        <v>118</v>
      </c>
      <c r="E32" s="20" t="s">
        <v>119</v>
      </c>
      <c r="F32" s="117" t="s">
        <v>120</v>
      </c>
      <c r="G32" s="20" t="s">
        <v>121</v>
      </c>
      <c r="H32" s="118" t="s">
        <v>10</v>
      </c>
      <c r="I32" s="20" t="str">
        <f>IF(ISBLANK(H32),"",VLOOKUP(H32,[2]Útmutató!$B$8:$C$11,2,FALSE))</f>
        <v>term grade</v>
      </c>
      <c r="J32" s="19" t="s">
        <v>122</v>
      </c>
      <c r="K32" s="20" t="s">
        <v>534</v>
      </c>
      <c r="L32" s="19" t="s">
        <v>123</v>
      </c>
    </row>
    <row r="33" spans="1:12" s="3" customFormat="1" ht="142.5" x14ac:dyDescent="0.25">
      <c r="A33" s="15" t="s">
        <v>110</v>
      </c>
      <c r="B33" s="116" t="s">
        <v>124</v>
      </c>
      <c r="C33" s="120" t="s">
        <v>271</v>
      </c>
      <c r="D33" s="121" t="s">
        <v>182</v>
      </c>
      <c r="E33" s="120" t="s">
        <v>183</v>
      </c>
      <c r="F33" s="121" t="s">
        <v>184</v>
      </c>
      <c r="G33" s="120" t="s">
        <v>535</v>
      </c>
      <c r="H33" s="121" t="s">
        <v>10</v>
      </c>
      <c r="I33" s="120" t="s">
        <v>11</v>
      </c>
      <c r="J33" s="161" t="s">
        <v>504</v>
      </c>
      <c r="K33" s="162" t="s">
        <v>505</v>
      </c>
      <c r="L33" s="122" t="s">
        <v>185</v>
      </c>
    </row>
    <row r="34" spans="1:12" ht="409.5" x14ac:dyDescent="0.25">
      <c r="A34" s="15" t="s">
        <v>111</v>
      </c>
      <c r="B34" s="15" t="s">
        <v>125</v>
      </c>
      <c r="C34" s="62" t="s">
        <v>186</v>
      </c>
      <c r="D34" s="61" t="s">
        <v>187</v>
      </c>
      <c r="E34" s="62" t="s">
        <v>188</v>
      </c>
      <c r="F34" s="61" t="s">
        <v>189</v>
      </c>
      <c r="G34" s="62" t="s">
        <v>190</v>
      </c>
      <c r="H34" s="123" t="s">
        <v>8</v>
      </c>
      <c r="I34" s="62" t="s">
        <v>9</v>
      </c>
      <c r="J34" s="119" t="s">
        <v>191</v>
      </c>
      <c r="K34" s="71" t="s">
        <v>536</v>
      </c>
      <c r="L34" s="61" t="s">
        <v>192</v>
      </c>
    </row>
    <row r="35" spans="1:12" ht="409.5" x14ac:dyDescent="0.25">
      <c r="A35" s="15" t="s">
        <v>112</v>
      </c>
      <c r="B35" s="15" t="s">
        <v>126</v>
      </c>
      <c r="C35" s="18" t="s">
        <v>193</v>
      </c>
      <c r="D35" s="15" t="s">
        <v>359</v>
      </c>
      <c r="E35" s="18" t="s">
        <v>537</v>
      </c>
      <c r="F35" s="15" t="s">
        <v>189</v>
      </c>
      <c r="G35" s="18" t="s">
        <v>538</v>
      </c>
      <c r="H35" s="46" t="s">
        <v>8</v>
      </c>
      <c r="I35" s="18" t="s">
        <v>9</v>
      </c>
      <c r="J35" s="45" t="s">
        <v>191</v>
      </c>
      <c r="K35" s="26" t="s">
        <v>536</v>
      </c>
      <c r="L35" s="15" t="s">
        <v>192</v>
      </c>
    </row>
    <row r="36" spans="1:12" s="3" customFormat="1" ht="409.5" x14ac:dyDescent="0.25">
      <c r="A36" s="15" t="s">
        <v>113</v>
      </c>
      <c r="B36" s="15" t="s">
        <v>127</v>
      </c>
      <c r="C36" s="51" t="s">
        <v>235</v>
      </c>
      <c r="D36" s="16" t="s">
        <v>539</v>
      </c>
      <c r="E36" s="53" t="s">
        <v>540</v>
      </c>
      <c r="F36" s="52" t="s">
        <v>236</v>
      </c>
      <c r="G36" s="53" t="s">
        <v>541</v>
      </c>
      <c r="H36" s="54" t="s">
        <v>8</v>
      </c>
      <c r="I36" s="55" t="str">
        <f>IF(ISBLANK(H36),"",VLOOKUP(H36,[3]Útmutató!$B$8:$C$11,2,FALSE))</f>
        <v>examination</v>
      </c>
      <c r="J36" s="16" t="s">
        <v>191</v>
      </c>
      <c r="K36" s="53" t="s">
        <v>536</v>
      </c>
      <c r="L36" s="56" t="s">
        <v>237</v>
      </c>
    </row>
    <row r="37" spans="1:12" s="3" customFormat="1" ht="356.25" x14ac:dyDescent="0.25">
      <c r="A37" s="15" t="s">
        <v>114</v>
      </c>
      <c r="B37" s="15" t="s">
        <v>128</v>
      </c>
      <c r="C37" s="51" t="s">
        <v>238</v>
      </c>
      <c r="D37" s="52" t="s">
        <v>360</v>
      </c>
      <c r="E37" s="53" t="s">
        <v>542</v>
      </c>
      <c r="F37" s="56" t="s">
        <v>239</v>
      </c>
      <c r="G37" s="26" t="s">
        <v>543</v>
      </c>
      <c r="H37" s="56" t="s">
        <v>8</v>
      </c>
      <c r="I37" s="26" t="str">
        <f>IF(ISBLANK(H37),"",VLOOKUP(H37,[3]Útmutató!$B$8:$C$11,2,FALSE))</f>
        <v>examination</v>
      </c>
      <c r="J37" s="56" t="s">
        <v>191</v>
      </c>
      <c r="K37" s="26" t="s">
        <v>536</v>
      </c>
      <c r="L37" s="56" t="s">
        <v>240</v>
      </c>
    </row>
    <row r="38" spans="1:12" s="3" customFormat="1" ht="171" x14ac:dyDescent="0.25">
      <c r="A38" s="15" t="s">
        <v>115</v>
      </c>
      <c r="B38" s="15" t="s">
        <v>129</v>
      </c>
      <c r="C38" s="18" t="s">
        <v>241</v>
      </c>
      <c r="D38" s="54" t="s">
        <v>361</v>
      </c>
      <c r="E38" s="55" t="s">
        <v>544</v>
      </c>
      <c r="F38" s="59" t="s">
        <v>362</v>
      </c>
      <c r="G38" s="100" t="s">
        <v>545</v>
      </c>
      <c r="H38" s="54" t="s">
        <v>8</v>
      </c>
      <c r="I38" s="55" t="str">
        <f>IF(ISBLANK(H38),"",VLOOKUP(H38,[4]Útmutató!$B$8:$C$11,2,FALSE))</f>
        <v>examination</v>
      </c>
      <c r="J38" s="56" t="s">
        <v>191</v>
      </c>
      <c r="K38" s="26" t="s">
        <v>536</v>
      </c>
      <c r="L38" s="56" t="s">
        <v>242</v>
      </c>
    </row>
    <row r="39" spans="1:12" s="3" customFormat="1" ht="409.5" x14ac:dyDescent="0.25">
      <c r="A39" s="15" t="s">
        <v>116</v>
      </c>
      <c r="B39" s="15" t="s">
        <v>130</v>
      </c>
      <c r="C39" s="18" t="s">
        <v>225</v>
      </c>
      <c r="D39" s="15" t="s">
        <v>368</v>
      </c>
      <c r="E39" s="18" t="s">
        <v>546</v>
      </c>
      <c r="F39" s="15" t="s">
        <v>226</v>
      </c>
      <c r="G39" s="18" t="s">
        <v>547</v>
      </c>
      <c r="H39" s="15" t="s">
        <v>10</v>
      </c>
      <c r="I39" s="18" t="s">
        <v>11</v>
      </c>
      <c r="J39" s="45" t="s">
        <v>191</v>
      </c>
      <c r="K39" s="26" t="s">
        <v>536</v>
      </c>
      <c r="L39" s="15" t="s">
        <v>227</v>
      </c>
    </row>
    <row r="40" spans="1:12" ht="409.5" x14ac:dyDescent="0.25">
      <c r="A40" s="15" t="s">
        <v>131</v>
      </c>
      <c r="B40" s="15" t="s">
        <v>132</v>
      </c>
      <c r="C40" s="18" t="s">
        <v>231</v>
      </c>
      <c r="D40" s="15" t="s">
        <v>232</v>
      </c>
      <c r="E40" s="48" t="s">
        <v>549</v>
      </c>
      <c r="F40" s="49" t="s">
        <v>506</v>
      </c>
      <c r="G40" s="50" t="s">
        <v>550</v>
      </c>
      <c r="H40" s="15" t="s">
        <v>8</v>
      </c>
      <c r="I40" s="18" t="str">
        <f>IF(ISBLANK(H40),"",VLOOKUP(H40,[2]Útmutató!$B$8:$C$11,2,FALSE))</f>
        <v>examination</v>
      </c>
      <c r="J40" s="16" t="s">
        <v>233</v>
      </c>
      <c r="K40" s="48" t="s">
        <v>548</v>
      </c>
      <c r="L40" s="15" t="s">
        <v>234</v>
      </c>
    </row>
    <row r="41" spans="1:12" ht="270.75" x14ac:dyDescent="0.25">
      <c r="A41" s="15" t="s">
        <v>133</v>
      </c>
      <c r="B41" s="15" t="s">
        <v>134</v>
      </c>
      <c r="C41" s="51" t="s">
        <v>553</v>
      </c>
      <c r="D41" s="16" t="s">
        <v>266</v>
      </c>
      <c r="E41" s="53" t="s">
        <v>267</v>
      </c>
      <c r="F41" s="16" t="s">
        <v>268</v>
      </c>
      <c r="G41" s="60" t="s">
        <v>551</v>
      </c>
      <c r="H41" s="56" t="s">
        <v>8</v>
      </c>
      <c r="I41" s="26" t="str">
        <f>IF(ISBLANK(H41),"",VLOOKUP(H41,[3]Útmutató!$B$8:$C$11,2,FALSE))</f>
        <v>examination</v>
      </c>
      <c r="J41" s="56" t="s">
        <v>191</v>
      </c>
      <c r="K41" s="26" t="s">
        <v>536</v>
      </c>
      <c r="L41" s="56" t="s">
        <v>269</v>
      </c>
    </row>
    <row r="42" spans="1:12" ht="409.5" x14ac:dyDescent="0.25">
      <c r="A42" s="15" t="s">
        <v>135</v>
      </c>
      <c r="B42" s="15" t="s">
        <v>136</v>
      </c>
      <c r="C42" s="18" t="s">
        <v>228</v>
      </c>
      <c r="D42" s="15" t="s">
        <v>369</v>
      </c>
      <c r="E42" s="18" t="s">
        <v>554</v>
      </c>
      <c r="F42" s="15" t="s">
        <v>229</v>
      </c>
      <c r="G42" s="18" t="s">
        <v>555</v>
      </c>
      <c r="H42" s="15" t="s">
        <v>8</v>
      </c>
      <c r="I42" s="18" t="s">
        <v>9</v>
      </c>
      <c r="J42" s="15" t="s">
        <v>363</v>
      </c>
      <c r="K42" s="18" t="s">
        <v>552</v>
      </c>
      <c r="L42" s="15" t="s">
        <v>230</v>
      </c>
    </row>
    <row r="43" spans="1:12" s="3" customFormat="1" ht="409.5" x14ac:dyDescent="0.25">
      <c r="A43" s="15" t="s">
        <v>139</v>
      </c>
      <c r="B43" s="15" t="s">
        <v>137</v>
      </c>
      <c r="C43" s="18" t="s">
        <v>556</v>
      </c>
      <c r="D43" s="15" t="s">
        <v>370</v>
      </c>
      <c r="E43" s="18" t="s">
        <v>371</v>
      </c>
      <c r="F43" s="45" t="s">
        <v>194</v>
      </c>
      <c r="G43" s="26" t="s">
        <v>195</v>
      </c>
      <c r="H43" s="47" t="s">
        <v>8</v>
      </c>
      <c r="I43" s="18" t="s">
        <v>9</v>
      </c>
      <c r="J43" s="45" t="s">
        <v>191</v>
      </c>
      <c r="K43" s="26" t="s">
        <v>536</v>
      </c>
      <c r="L43" s="15" t="s">
        <v>196</v>
      </c>
    </row>
    <row r="44" spans="1:12" s="3" customFormat="1" ht="285" x14ac:dyDescent="0.25">
      <c r="A44" s="15" t="s">
        <v>140</v>
      </c>
      <c r="B44" s="15" t="s">
        <v>138</v>
      </c>
      <c r="C44" s="51" t="s">
        <v>559</v>
      </c>
      <c r="D44" s="56" t="s">
        <v>372</v>
      </c>
      <c r="E44" s="26" t="s">
        <v>373</v>
      </c>
      <c r="F44" s="16" t="s">
        <v>243</v>
      </c>
      <c r="G44" s="26" t="s">
        <v>244</v>
      </c>
      <c r="H44" s="54" t="s">
        <v>10</v>
      </c>
      <c r="I44" s="55" t="s">
        <v>11</v>
      </c>
      <c r="J44" s="56" t="s">
        <v>557</v>
      </c>
      <c r="K44" s="26" t="s">
        <v>558</v>
      </c>
      <c r="L44" s="56" t="s">
        <v>245</v>
      </c>
    </row>
    <row r="45" spans="1:12" s="3" customFormat="1" ht="142.5" x14ac:dyDescent="0.25">
      <c r="A45" s="15" t="s">
        <v>141</v>
      </c>
      <c r="B45" s="15" t="s">
        <v>142</v>
      </c>
      <c r="C45" s="51" t="s">
        <v>246</v>
      </c>
      <c r="D45" s="56" t="s">
        <v>280</v>
      </c>
      <c r="E45" s="26" t="s">
        <v>281</v>
      </c>
      <c r="F45" s="16" t="s">
        <v>247</v>
      </c>
      <c r="G45" s="53" t="s">
        <v>560</v>
      </c>
      <c r="H45" s="56" t="s">
        <v>10</v>
      </c>
      <c r="I45" s="26" t="s">
        <v>11</v>
      </c>
      <c r="J45" s="15" t="s">
        <v>378</v>
      </c>
      <c r="K45" s="18" t="s">
        <v>561</v>
      </c>
      <c r="L45" s="106" t="s">
        <v>365</v>
      </c>
    </row>
    <row r="46" spans="1:12" s="3" customFormat="1" ht="409.5" x14ac:dyDescent="0.25">
      <c r="A46" s="15" t="s">
        <v>143</v>
      </c>
      <c r="B46" s="15" t="s">
        <v>144</v>
      </c>
      <c r="C46" s="18" t="s">
        <v>197</v>
      </c>
      <c r="D46" s="15" t="s">
        <v>374</v>
      </c>
      <c r="E46" s="18" t="s">
        <v>375</v>
      </c>
      <c r="F46" s="45" t="s">
        <v>198</v>
      </c>
      <c r="G46" s="18" t="s">
        <v>199</v>
      </c>
      <c r="H46" s="107" t="s">
        <v>8</v>
      </c>
      <c r="I46" s="18" t="s">
        <v>9</v>
      </c>
      <c r="J46" s="45" t="s">
        <v>191</v>
      </c>
      <c r="K46" s="26" t="s">
        <v>536</v>
      </c>
      <c r="L46" s="15" t="s">
        <v>196</v>
      </c>
    </row>
    <row r="47" spans="1:12" s="3" customFormat="1" ht="409.5" x14ac:dyDescent="0.25">
      <c r="A47" s="15" t="s">
        <v>145</v>
      </c>
      <c r="B47" s="15" t="s">
        <v>564</v>
      </c>
      <c r="C47" s="18" t="s">
        <v>565</v>
      </c>
      <c r="D47" s="15" t="s">
        <v>376</v>
      </c>
      <c r="E47" s="18" t="s">
        <v>377</v>
      </c>
      <c r="F47" s="45" t="s">
        <v>200</v>
      </c>
      <c r="G47" s="26" t="s">
        <v>563</v>
      </c>
      <c r="H47" s="47" t="s">
        <v>10</v>
      </c>
      <c r="I47" s="18" t="str">
        <f>IF(ISBLANK(H47),"",VLOOKUP(H47,[5]Útmutató!$B$8:$C$11,2,FALSE))</f>
        <v>term grade</v>
      </c>
      <c r="J47" s="45" t="s">
        <v>201</v>
      </c>
      <c r="K47" s="26" t="s">
        <v>562</v>
      </c>
      <c r="L47" s="15" t="s">
        <v>202</v>
      </c>
    </row>
    <row r="48" spans="1:12" s="3" customFormat="1" ht="409.5" x14ac:dyDescent="0.25">
      <c r="A48" s="15" t="s">
        <v>147</v>
      </c>
      <c r="B48" s="15" t="s">
        <v>146</v>
      </c>
      <c r="C48" s="18" t="s">
        <v>567</v>
      </c>
      <c r="D48" s="56" t="s">
        <v>248</v>
      </c>
      <c r="E48" s="26" t="s">
        <v>249</v>
      </c>
      <c r="F48" s="16" t="s">
        <v>250</v>
      </c>
      <c r="G48" s="53" t="s">
        <v>251</v>
      </c>
      <c r="H48" s="56" t="s">
        <v>8</v>
      </c>
      <c r="I48" s="26" t="str">
        <f>IF(ISBLANK(H48),"",VLOOKUP(H48,[6]Útmutató!$B$8:$C$11,2,FALSE))</f>
        <v>examination</v>
      </c>
      <c r="J48" s="57" t="s">
        <v>252</v>
      </c>
      <c r="K48" s="26" t="s">
        <v>566</v>
      </c>
      <c r="L48" s="56" t="s">
        <v>253</v>
      </c>
    </row>
    <row r="49" spans="1:12" s="3" customFormat="1" ht="409.5" x14ac:dyDescent="0.25">
      <c r="A49" s="15" t="s">
        <v>148</v>
      </c>
      <c r="B49" s="15" t="s">
        <v>149</v>
      </c>
      <c r="C49" s="18" t="s">
        <v>568</v>
      </c>
      <c r="D49" s="63" t="s">
        <v>272</v>
      </c>
      <c r="E49" s="152" t="s">
        <v>273</v>
      </c>
      <c r="F49" s="64" t="s">
        <v>275</v>
      </c>
      <c r="G49" s="152" t="s">
        <v>569</v>
      </c>
      <c r="H49" s="65" t="s">
        <v>8</v>
      </c>
      <c r="I49" s="51" t="str">
        <f>IF(ISBLANK(H49),"",VLOOKUP(H49,[3]Útmutató!$B$8:$C$11,2,FALSE))</f>
        <v>examination</v>
      </c>
      <c r="J49" s="16" t="s">
        <v>191</v>
      </c>
      <c r="K49" s="18" t="s">
        <v>536</v>
      </c>
      <c r="L49" s="15" t="s">
        <v>274</v>
      </c>
    </row>
    <row r="50" spans="1:12" ht="409.5" x14ac:dyDescent="0.25">
      <c r="A50" s="61" t="s">
        <v>150</v>
      </c>
      <c r="B50" s="61" t="s">
        <v>355</v>
      </c>
      <c r="C50" s="62" t="s">
        <v>570</v>
      </c>
      <c r="D50" s="15" t="s">
        <v>356</v>
      </c>
      <c r="E50" s="18" t="s">
        <v>357</v>
      </c>
      <c r="F50" s="49" t="s">
        <v>358</v>
      </c>
      <c r="G50" s="60" t="s">
        <v>571</v>
      </c>
      <c r="H50" s="105" t="s">
        <v>8</v>
      </c>
      <c r="I50" s="101" t="s">
        <v>9</v>
      </c>
      <c r="J50" s="16" t="s">
        <v>191</v>
      </c>
      <c r="K50" s="18" t="s">
        <v>536</v>
      </c>
      <c r="L50" s="105" t="s">
        <v>364</v>
      </c>
    </row>
    <row r="51" spans="1:12" s="3" customFormat="1" ht="142.5" x14ac:dyDescent="0.25">
      <c r="A51" s="15" t="s">
        <v>151</v>
      </c>
      <c r="B51" s="15" t="s">
        <v>152</v>
      </c>
      <c r="C51" s="18" t="s">
        <v>254</v>
      </c>
      <c r="D51" s="56" t="s">
        <v>280</v>
      </c>
      <c r="E51" s="26" t="s">
        <v>281</v>
      </c>
      <c r="F51" s="16" t="s">
        <v>247</v>
      </c>
      <c r="G51" s="53" t="s">
        <v>560</v>
      </c>
      <c r="H51" s="40" t="s">
        <v>10</v>
      </c>
      <c r="I51" s="18" t="s">
        <v>11</v>
      </c>
      <c r="J51" s="15" t="s">
        <v>378</v>
      </c>
      <c r="K51" s="18" t="s">
        <v>561</v>
      </c>
      <c r="L51" s="106" t="s">
        <v>365</v>
      </c>
    </row>
    <row r="52" spans="1:12" ht="409.5" x14ac:dyDescent="0.25">
      <c r="A52" s="15" t="s">
        <v>153</v>
      </c>
      <c r="B52" s="15" t="s">
        <v>154</v>
      </c>
      <c r="C52" s="18" t="s">
        <v>282</v>
      </c>
      <c r="D52" s="15" t="s">
        <v>283</v>
      </c>
      <c r="E52" s="18" t="s">
        <v>572</v>
      </c>
      <c r="F52" s="15" t="s">
        <v>284</v>
      </c>
      <c r="G52" s="18" t="s">
        <v>573</v>
      </c>
      <c r="H52" s="15" t="s">
        <v>10</v>
      </c>
      <c r="I52" s="18" t="s">
        <v>11</v>
      </c>
      <c r="J52" s="15" t="s">
        <v>285</v>
      </c>
      <c r="K52" s="18" t="s">
        <v>574</v>
      </c>
      <c r="L52" s="15" t="s">
        <v>286</v>
      </c>
    </row>
    <row r="53" spans="1:12" s="3" customFormat="1" ht="283.5" customHeight="1" x14ac:dyDescent="0.25">
      <c r="A53" s="15" t="s">
        <v>155</v>
      </c>
      <c r="B53" s="15" t="s">
        <v>156</v>
      </c>
      <c r="C53" s="18" t="s">
        <v>203</v>
      </c>
      <c r="D53" s="15" t="s">
        <v>204</v>
      </c>
      <c r="E53" s="18" t="s">
        <v>205</v>
      </c>
      <c r="F53" s="15" t="s">
        <v>206</v>
      </c>
      <c r="G53" s="18" t="s">
        <v>575</v>
      </c>
      <c r="H53" s="15" t="s">
        <v>10</v>
      </c>
      <c r="I53" s="18" t="str">
        <f>IF(ISBLANK(H53),"",VLOOKUP(H53,[5]Útmutató!$B$8:$C$11,2,FALSE))</f>
        <v>term grade</v>
      </c>
      <c r="J53" s="45" t="s">
        <v>207</v>
      </c>
      <c r="K53" s="26" t="s">
        <v>208</v>
      </c>
      <c r="L53" s="15" t="s">
        <v>202</v>
      </c>
    </row>
    <row r="54" spans="1:12" s="3" customFormat="1" ht="299.25" x14ac:dyDescent="0.25">
      <c r="A54" s="19" t="s">
        <v>157</v>
      </c>
      <c r="B54" s="19" t="s">
        <v>158</v>
      </c>
      <c r="C54" s="66" t="s">
        <v>255</v>
      </c>
      <c r="D54" s="67" t="s">
        <v>256</v>
      </c>
      <c r="E54" s="68" t="s">
        <v>576</v>
      </c>
      <c r="F54" s="67" t="s">
        <v>257</v>
      </c>
      <c r="G54" s="68" t="s">
        <v>258</v>
      </c>
      <c r="H54" s="67" t="s">
        <v>8</v>
      </c>
      <c r="I54" s="68" t="str">
        <f>IF(ISBLANK(H54),"",VLOOKUP(H54,[4]Útmutató!$B$8:$C$11,2,FALSE))</f>
        <v>examination</v>
      </c>
      <c r="J54" s="67" t="s">
        <v>191</v>
      </c>
      <c r="K54" s="68" t="s">
        <v>536</v>
      </c>
      <c r="L54" s="67" t="s">
        <v>259</v>
      </c>
    </row>
    <row r="55" spans="1:12" s="15" customFormat="1" ht="183.75" customHeight="1" x14ac:dyDescent="0.25">
      <c r="A55" s="15" t="s">
        <v>159</v>
      </c>
      <c r="B55" s="15" t="s">
        <v>160</v>
      </c>
      <c r="C55" s="51" t="s">
        <v>276</v>
      </c>
      <c r="D55" s="15" t="s">
        <v>277</v>
      </c>
      <c r="E55" s="51" t="s">
        <v>278</v>
      </c>
      <c r="F55" s="65" t="s">
        <v>257</v>
      </c>
      <c r="G55" s="51" t="s">
        <v>258</v>
      </c>
      <c r="H55" s="65" t="s">
        <v>8</v>
      </c>
      <c r="I55" s="51" t="str">
        <f>IF(ISBLANK(H55),"",VLOOKUP(H55,[4]Útmutató!$B$8:$C$11,2,FALSE))</f>
        <v>examination</v>
      </c>
      <c r="J55" s="16" t="s">
        <v>191</v>
      </c>
      <c r="K55" s="18" t="s">
        <v>536</v>
      </c>
      <c r="L55" s="65" t="s">
        <v>279</v>
      </c>
    </row>
    <row r="56" spans="1:12" s="3" customFormat="1" ht="207" customHeight="1" x14ac:dyDescent="0.25">
      <c r="A56" s="61" t="s">
        <v>161</v>
      </c>
      <c r="B56" s="61" t="s">
        <v>162</v>
      </c>
      <c r="C56" s="69" t="s">
        <v>577</v>
      </c>
      <c r="D56" s="70" t="s">
        <v>260</v>
      </c>
      <c r="E56" s="71" t="s">
        <v>261</v>
      </c>
      <c r="F56" s="70" t="s">
        <v>262</v>
      </c>
      <c r="G56" s="71" t="s">
        <v>578</v>
      </c>
      <c r="H56" s="70" t="s">
        <v>10</v>
      </c>
      <c r="I56" s="71" t="s">
        <v>11</v>
      </c>
      <c r="J56" s="70" t="s">
        <v>263</v>
      </c>
      <c r="K56" s="71" t="s">
        <v>264</v>
      </c>
      <c r="L56" s="70" t="s">
        <v>265</v>
      </c>
    </row>
    <row r="57" spans="1:12" s="3" customFormat="1" ht="409.5" x14ac:dyDescent="0.25">
      <c r="A57" s="15" t="s">
        <v>163</v>
      </c>
      <c r="B57" s="15" t="s">
        <v>164</v>
      </c>
      <c r="C57" s="58" t="s">
        <v>580</v>
      </c>
      <c r="D57" s="15" t="s">
        <v>287</v>
      </c>
      <c r="E57" s="18" t="s">
        <v>581</v>
      </c>
      <c r="F57" s="15" t="s">
        <v>288</v>
      </c>
      <c r="G57" s="18" t="s">
        <v>582</v>
      </c>
      <c r="H57" s="15" t="s">
        <v>8</v>
      </c>
      <c r="I57" s="18" t="s">
        <v>9</v>
      </c>
      <c r="J57" s="16" t="s">
        <v>289</v>
      </c>
      <c r="K57" s="18" t="s">
        <v>579</v>
      </c>
      <c r="L57" s="15" t="s">
        <v>290</v>
      </c>
    </row>
    <row r="58" spans="1:12" s="3" customFormat="1" ht="319.5" customHeight="1" x14ac:dyDescent="0.25">
      <c r="A58" s="15" t="s">
        <v>165</v>
      </c>
      <c r="B58" s="15" t="s">
        <v>166</v>
      </c>
      <c r="C58" s="18" t="s">
        <v>214</v>
      </c>
      <c r="D58" s="15" t="s">
        <v>215</v>
      </c>
      <c r="E58" s="18" t="s">
        <v>216</v>
      </c>
      <c r="F58" s="15" t="s">
        <v>217</v>
      </c>
      <c r="G58" s="18" t="s">
        <v>583</v>
      </c>
      <c r="H58" s="15" t="s">
        <v>8</v>
      </c>
      <c r="I58" s="18" t="s">
        <v>9</v>
      </c>
      <c r="J58" s="16" t="s">
        <v>218</v>
      </c>
      <c r="K58" s="18" t="s">
        <v>579</v>
      </c>
      <c r="L58" s="15" t="s">
        <v>219</v>
      </c>
    </row>
    <row r="59" spans="1:12" s="3" customFormat="1" ht="318" customHeight="1" x14ac:dyDescent="0.25">
      <c r="A59" s="15" t="s">
        <v>167</v>
      </c>
      <c r="B59" s="15" t="s">
        <v>168</v>
      </c>
      <c r="C59" s="18" t="s">
        <v>224</v>
      </c>
      <c r="D59" s="3" t="s">
        <v>220</v>
      </c>
      <c r="E59" s="18" t="s">
        <v>221</v>
      </c>
      <c r="F59" s="15" t="s">
        <v>222</v>
      </c>
      <c r="G59" s="18" t="s">
        <v>584</v>
      </c>
      <c r="H59" s="15" t="s">
        <v>8</v>
      </c>
      <c r="I59" s="18" t="s">
        <v>9</v>
      </c>
      <c r="J59" s="16" t="s">
        <v>218</v>
      </c>
      <c r="K59" s="18" t="s">
        <v>579</v>
      </c>
      <c r="L59" s="15" t="s">
        <v>223</v>
      </c>
    </row>
    <row r="60" spans="1:12" ht="342" x14ac:dyDescent="0.25">
      <c r="A60" s="15" t="s">
        <v>169</v>
      </c>
      <c r="B60" s="15" t="s">
        <v>170</v>
      </c>
      <c r="C60" s="18" t="s">
        <v>209</v>
      </c>
      <c r="D60" s="45" t="s">
        <v>210</v>
      </c>
      <c r="E60" s="26" t="s">
        <v>211</v>
      </c>
      <c r="F60" s="15" t="s">
        <v>212</v>
      </c>
      <c r="G60" s="18" t="s">
        <v>585</v>
      </c>
      <c r="H60" s="15" t="s">
        <v>10</v>
      </c>
      <c r="I60" s="18" t="str">
        <f>IF(ISBLANK(H60),"",VLOOKUP(H60,[5]Útmutató!$B$8:$C$11,2,FALSE))</f>
        <v>term grade</v>
      </c>
      <c r="J60" s="45" t="s">
        <v>207</v>
      </c>
      <c r="K60" s="26" t="s">
        <v>208</v>
      </c>
      <c r="L60" s="45" t="s">
        <v>213</v>
      </c>
    </row>
    <row r="61" spans="1:12" s="44" customFormat="1" ht="111.75" customHeight="1" x14ac:dyDescent="0.25">
      <c r="A61" s="41" t="s">
        <v>171</v>
      </c>
      <c r="B61" s="41" t="s">
        <v>172</v>
      </c>
      <c r="C61" s="42" t="s">
        <v>175</v>
      </c>
      <c r="D61" s="41" t="s">
        <v>176</v>
      </c>
      <c r="E61" s="42" t="s">
        <v>177</v>
      </c>
      <c r="F61" s="41" t="s">
        <v>178</v>
      </c>
      <c r="G61" s="43" t="s">
        <v>179</v>
      </c>
      <c r="H61" s="111" t="s">
        <v>8</v>
      </c>
      <c r="I61" s="108" t="s">
        <v>9</v>
      </c>
      <c r="J61" s="111" t="s">
        <v>180</v>
      </c>
      <c r="K61" s="108" t="s">
        <v>586</v>
      </c>
      <c r="L61" s="41" t="s">
        <v>181</v>
      </c>
    </row>
    <row r="62" spans="1:12" ht="300" customHeight="1" x14ac:dyDescent="0.25">
      <c r="A62" s="15" t="s">
        <v>173</v>
      </c>
      <c r="B62" s="15" t="s">
        <v>174</v>
      </c>
      <c r="C62" s="18" t="s">
        <v>291</v>
      </c>
      <c r="D62" s="44" t="s">
        <v>292</v>
      </c>
      <c r="E62" s="74" t="s">
        <v>293</v>
      </c>
      <c r="F62" s="15" t="s">
        <v>294</v>
      </c>
      <c r="G62" s="18" t="s">
        <v>295</v>
      </c>
      <c r="H62" s="15" t="s">
        <v>8</v>
      </c>
      <c r="I62" s="109" t="s">
        <v>9</v>
      </c>
      <c r="J62" s="15" t="s">
        <v>296</v>
      </c>
      <c r="K62" s="109" t="s">
        <v>297</v>
      </c>
      <c r="L62" s="110" t="s">
        <v>298</v>
      </c>
    </row>
    <row r="63" spans="1:12" ht="409.5" x14ac:dyDescent="0.25">
      <c r="A63" s="75" t="s">
        <v>306</v>
      </c>
      <c r="B63" s="76" t="s">
        <v>307</v>
      </c>
      <c r="C63" s="77" t="s">
        <v>308</v>
      </c>
      <c r="D63" s="63" t="s">
        <v>309</v>
      </c>
      <c r="E63" s="78" t="s">
        <v>588</v>
      </c>
      <c r="F63" s="80" t="s">
        <v>310</v>
      </c>
      <c r="G63" s="81" t="s">
        <v>589</v>
      </c>
      <c r="H63" s="103" t="s">
        <v>10</v>
      </c>
      <c r="I63" s="104" t="s">
        <v>11</v>
      </c>
      <c r="J63" s="76" t="s">
        <v>311</v>
      </c>
      <c r="K63" s="77" t="s">
        <v>587</v>
      </c>
      <c r="L63" s="79" t="s">
        <v>305</v>
      </c>
    </row>
    <row r="64" spans="1:12" ht="308.25" customHeight="1" x14ac:dyDescent="0.25">
      <c r="A64" s="75" t="s">
        <v>312</v>
      </c>
      <c r="B64" s="76" t="s">
        <v>313</v>
      </c>
      <c r="C64" s="77" t="s">
        <v>314</v>
      </c>
      <c r="D64" s="76" t="s">
        <v>315</v>
      </c>
      <c r="E64" s="78" t="s">
        <v>316</v>
      </c>
      <c r="F64" s="82" t="s">
        <v>317</v>
      </c>
      <c r="G64" s="83" t="s">
        <v>590</v>
      </c>
      <c r="H64" s="103" t="s">
        <v>10</v>
      </c>
      <c r="I64" s="104" t="s">
        <v>11</v>
      </c>
      <c r="J64" s="76" t="s">
        <v>366</v>
      </c>
      <c r="K64" s="83" t="s">
        <v>587</v>
      </c>
      <c r="L64" s="79" t="s">
        <v>305</v>
      </c>
    </row>
    <row r="65" spans="1:12" ht="339.75" customHeight="1" x14ac:dyDescent="0.25">
      <c r="A65" s="75" t="s">
        <v>318</v>
      </c>
      <c r="B65" s="76" t="s">
        <v>319</v>
      </c>
      <c r="C65" s="77" t="s">
        <v>320</v>
      </c>
      <c r="D65" s="63" t="s">
        <v>321</v>
      </c>
      <c r="E65" s="78" t="s">
        <v>591</v>
      </c>
      <c r="F65" s="63" t="s">
        <v>322</v>
      </c>
      <c r="G65" s="78" t="s">
        <v>592</v>
      </c>
      <c r="H65" s="103" t="s">
        <v>10</v>
      </c>
      <c r="I65" s="104" t="s">
        <v>11</v>
      </c>
      <c r="J65" s="80" t="s">
        <v>366</v>
      </c>
      <c r="K65" s="83" t="s">
        <v>587</v>
      </c>
      <c r="L65" s="79" t="s">
        <v>305</v>
      </c>
    </row>
    <row r="66" spans="1:12" ht="327.75" x14ac:dyDescent="0.25">
      <c r="A66" s="84" t="s">
        <v>323</v>
      </c>
      <c r="B66" s="85" t="s">
        <v>324</v>
      </c>
      <c r="C66" s="88" t="s">
        <v>325</v>
      </c>
      <c r="D66" s="84" t="s">
        <v>326</v>
      </c>
      <c r="E66" s="86" t="s">
        <v>594</v>
      </c>
      <c r="F66" s="87" t="s">
        <v>327</v>
      </c>
      <c r="G66" s="88" t="s">
        <v>595</v>
      </c>
      <c r="H66" s="87" t="s">
        <v>10</v>
      </c>
      <c r="I66" s="86" t="s">
        <v>11</v>
      </c>
      <c r="J66" s="87" t="s">
        <v>593</v>
      </c>
      <c r="K66" s="86" t="s">
        <v>601</v>
      </c>
      <c r="L66" s="79" t="s">
        <v>305</v>
      </c>
    </row>
    <row r="67" spans="1:12" ht="222" customHeight="1" x14ac:dyDescent="0.25">
      <c r="A67" s="89" t="s">
        <v>328</v>
      </c>
      <c r="B67" s="90" t="s">
        <v>329</v>
      </c>
      <c r="C67" s="153" t="s">
        <v>330</v>
      </c>
      <c r="D67" s="84" t="s">
        <v>331</v>
      </c>
      <c r="E67" s="86" t="s">
        <v>596</v>
      </c>
      <c r="F67" s="87" t="s">
        <v>332</v>
      </c>
      <c r="G67" s="86" t="s">
        <v>597</v>
      </c>
      <c r="H67" s="87" t="s">
        <v>10</v>
      </c>
      <c r="I67" s="86" t="str">
        <f>IF(ISBLANK(H67),"",VLOOKUP(H67,[7]Útmutató!$B$8:$C$11,2,FALSE))</f>
        <v>term grade</v>
      </c>
      <c r="J67" s="87" t="s">
        <v>593</v>
      </c>
      <c r="K67" s="86" t="s">
        <v>600</v>
      </c>
      <c r="L67" s="79" t="s">
        <v>305</v>
      </c>
    </row>
    <row r="68" spans="1:12" ht="213.75" customHeight="1" x14ac:dyDescent="0.25">
      <c r="A68" s="91" t="s">
        <v>333</v>
      </c>
      <c r="B68" s="91" t="s">
        <v>334</v>
      </c>
      <c r="C68" s="92" t="s">
        <v>335</v>
      </c>
      <c r="D68" s="91" t="s">
        <v>336</v>
      </c>
      <c r="E68" s="92" t="s">
        <v>337</v>
      </c>
      <c r="F68" s="79" t="s">
        <v>338</v>
      </c>
      <c r="G68" s="92" t="s">
        <v>602</v>
      </c>
      <c r="H68" s="93" t="s">
        <v>339</v>
      </c>
      <c r="I68" s="94" t="s">
        <v>340</v>
      </c>
      <c r="J68" s="79" t="s">
        <v>599</v>
      </c>
      <c r="K68" s="92" t="s">
        <v>598</v>
      </c>
      <c r="L68" s="79" t="s">
        <v>305</v>
      </c>
    </row>
    <row r="69" spans="1:12" ht="235.5" customHeight="1" x14ac:dyDescent="0.25">
      <c r="A69" s="84" t="s">
        <v>341</v>
      </c>
      <c r="B69" s="84" t="s">
        <v>342</v>
      </c>
      <c r="C69" s="86" t="s">
        <v>343</v>
      </c>
      <c r="D69" s="84" t="s">
        <v>344</v>
      </c>
      <c r="E69" s="92" t="s">
        <v>345</v>
      </c>
      <c r="F69" s="87" t="s">
        <v>346</v>
      </c>
      <c r="G69" s="86" t="s">
        <v>603</v>
      </c>
      <c r="H69" s="95" t="s">
        <v>347</v>
      </c>
      <c r="I69" s="96" t="s">
        <v>340</v>
      </c>
      <c r="J69" s="87" t="s">
        <v>599</v>
      </c>
      <c r="K69" s="86" t="s">
        <v>598</v>
      </c>
      <c r="L69" s="87" t="s">
        <v>305</v>
      </c>
    </row>
    <row r="70" spans="1:12" ht="270.75" x14ac:dyDescent="0.25">
      <c r="A70" s="91" t="s">
        <v>348</v>
      </c>
      <c r="B70" s="91" t="s">
        <v>349</v>
      </c>
      <c r="C70" s="154" t="s">
        <v>524</v>
      </c>
      <c r="D70" s="97" t="s">
        <v>350</v>
      </c>
      <c r="E70" s="96" t="s">
        <v>351</v>
      </c>
      <c r="F70" s="98" t="s">
        <v>527</v>
      </c>
      <c r="G70" s="99" t="s">
        <v>528</v>
      </c>
      <c r="H70" s="95" t="s">
        <v>352</v>
      </c>
      <c r="I70" s="96" t="s">
        <v>11</v>
      </c>
      <c r="J70" s="95" t="s">
        <v>304</v>
      </c>
      <c r="K70" s="96" t="s">
        <v>525</v>
      </c>
      <c r="L70" s="115" t="s">
        <v>367</v>
      </c>
    </row>
    <row r="71" spans="1:12" ht="284.25" customHeight="1" x14ac:dyDescent="0.25">
      <c r="A71" s="75" t="s">
        <v>299</v>
      </c>
      <c r="B71" s="76" t="s">
        <v>300</v>
      </c>
      <c r="C71" s="77" t="s">
        <v>604</v>
      </c>
      <c r="D71" s="63" t="s">
        <v>301</v>
      </c>
      <c r="E71" s="78" t="s">
        <v>302</v>
      </c>
      <c r="F71" s="112" t="s">
        <v>303</v>
      </c>
      <c r="G71" s="113" t="s">
        <v>605</v>
      </c>
      <c r="H71" s="112" t="s">
        <v>10</v>
      </c>
      <c r="I71" s="113" t="str">
        <f>IF(ISBLANK(H71),"",VLOOKUP(H71,[7]Útmutató!$B$8:$C$11,2,FALSE))</f>
        <v>term grade</v>
      </c>
      <c r="J71" s="112" t="s">
        <v>304</v>
      </c>
      <c r="K71" s="113" t="s">
        <v>525</v>
      </c>
      <c r="L71" s="114" t="s">
        <v>305</v>
      </c>
    </row>
    <row r="72" spans="1:12" ht="33.75" customHeight="1" x14ac:dyDescent="0.25">
      <c r="A72" s="15"/>
      <c r="B72" s="15"/>
      <c r="C72" s="18"/>
      <c r="D72" s="15"/>
      <c r="E72" s="18"/>
      <c r="F72" s="15"/>
      <c r="G72" s="18"/>
      <c r="H72" s="15"/>
      <c r="I72" s="18" t="str">
        <f>IF(ISBLANK(H72),"",VLOOKUP(H72,Útmutató!$B$8:$C$11,2,FALSE))</f>
        <v/>
      </c>
      <c r="J72" s="15"/>
      <c r="K72" s="18"/>
      <c r="L72" s="15"/>
    </row>
    <row r="73" spans="1:12" ht="33.75" customHeight="1" x14ac:dyDescent="0.25">
      <c r="A73" s="15"/>
      <c r="B73" s="15"/>
      <c r="C73" s="18"/>
      <c r="D73" s="15"/>
      <c r="E73" s="18"/>
      <c r="F73" s="15"/>
      <c r="G73" s="18"/>
      <c r="H73" s="15"/>
      <c r="I73" s="18" t="str">
        <f>IF(ISBLANK(H73),"",VLOOKUP(H73,Útmutató!$B$8:$C$11,2,FALSE))</f>
        <v/>
      </c>
      <c r="J73" s="15"/>
      <c r="K73" s="18"/>
      <c r="L73" s="15"/>
    </row>
    <row r="74" spans="1:12" ht="33.75" customHeight="1" x14ac:dyDescent="0.25">
      <c r="A74" s="15"/>
      <c r="B74" s="15"/>
      <c r="C74" s="18"/>
      <c r="D74" s="15"/>
      <c r="E74" s="18"/>
      <c r="F74" s="15"/>
      <c r="G74" s="18"/>
      <c r="H74" s="15"/>
      <c r="I74" s="18" t="str">
        <f>IF(ISBLANK(H74),"",VLOOKUP(H74,Útmutató!$B$8:$C$11,2,FALSE))</f>
        <v/>
      </c>
      <c r="J74" s="15"/>
      <c r="K74" s="18"/>
      <c r="L74" s="15"/>
    </row>
    <row r="75" spans="1:12" ht="33.75" customHeight="1" x14ac:dyDescent="0.25">
      <c r="A75" s="15"/>
      <c r="B75" s="15"/>
      <c r="C75" s="18"/>
      <c r="D75" s="15"/>
      <c r="E75" s="18"/>
      <c r="F75" s="15"/>
      <c r="G75" s="18"/>
      <c r="H75" s="15"/>
      <c r="I75" s="18" t="str">
        <f>IF(ISBLANK(H75),"",VLOOKUP(H75,Útmutató!$B$8:$C$11,2,FALSE))</f>
        <v/>
      </c>
      <c r="J75" s="15"/>
      <c r="K75" s="18"/>
      <c r="L75" s="15"/>
    </row>
    <row r="76" spans="1:12" ht="33.75" customHeight="1" x14ac:dyDescent="0.25">
      <c r="A76" s="19"/>
      <c r="B76" s="19"/>
      <c r="C76" s="20"/>
      <c r="D76" s="19"/>
      <c r="E76" s="20"/>
      <c r="F76" s="19"/>
      <c r="G76" s="20"/>
      <c r="H76" s="15"/>
      <c r="I76" s="18" t="str">
        <f>IF(ISBLANK(H76),"",VLOOKUP(H76,Útmutató!$B$8:$C$11,2,FALSE))</f>
        <v/>
      </c>
      <c r="J76" s="19"/>
      <c r="K76" s="20"/>
      <c r="L76" s="19"/>
    </row>
    <row r="77" spans="1:12" ht="33.75" customHeight="1" x14ac:dyDescent="0.25">
      <c r="A77" s="3"/>
      <c r="B77" s="3"/>
      <c r="C77" s="3"/>
      <c r="D77" s="3"/>
      <c r="E77" s="3"/>
      <c r="F77" s="3"/>
      <c r="G77" s="3"/>
      <c r="H77" s="3"/>
      <c r="I77" s="3"/>
      <c r="J77" s="3"/>
      <c r="K77" s="3"/>
      <c r="L77" s="3"/>
    </row>
    <row r="78" spans="1:12" ht="33.75" customHeight="1" x14ac:dyDescent="0.25">
      <c r="A78" s="3"/>
      <c r="B78" s="3"/>
      <c r="C78" s="3"/>
      <c r="D78" s="3"/>
      <c r="E78" s="3"/>
      <c r="F78" s="3"/>
      <c r="G78" s="3"/>
      <c r="H78" s="3"/>
      <c r="I78" s="3"/>
      <c r="J78" s="3"/>
      <c r="K78" s="3"/>
      <c r="L78" s="3"/>
    </row>
    <row r="79" spans="1:12" ht="33.75" customHeight="1" x14ac:dyDescent="0.25">
      <c r="A79" s="3"/>
      <c r="B79" s="3"/>
      <c r="C79" s="3"/>
      <c r="D79" s="3"/>
      <c r="E79" s="3"/>
      <c r="F79" s="3"/>
      <c r="G79" s="3"/>
      <c r="H79" s="3"/>
      <c r="I79" s="3"/>
      <c r="J79" s="3"/>
      <c r="K79" s="3"/>
      <c r="L79" s="3"/>
    </row>
    <row r="80" spans="1:12" ht="33.75" customHeight="1" x14ac:dyDescent="0.25">
      <c r="A80" s="3"/>
      <c r="B80" s="3"/>
      <c r="C80" s="3"/>
      <c r="D80" s="3"/>
      <c r="E80" s="3"/>
      <c r="F80" s="3"/>
      <c r="G80" s="3"/>
      <c r="H80" s="3"/>
      <c r="I80" s="3"/>
      <c r="J80" s="3"/>
      <c r="K80" s="3"/>
      <c r="L80" s="3"/>
    </row>
    <row r="81" spans="1:12" ht="33.75" customHeight="1"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row r="112" spans="1:12" ht="33.75" customHeight="1" x14ac:dyDescent="0.25">
      <c r="A112" s="3"/>
      <c r="B112" s="3"/>
      <c r="C112" s="3"/>
      <c r="D112" s="3"/>
      <c r="E112" s="3"/>
      <c r="F112" s="3"/>
      <c r="G112" s="3"/>
      <c r="H112" s="3"/>
      <c r="I112" s="3"/>
      <c r="J112" s="3"/>
      <c r="K112" s="3"/>
      <c r="L112" s="3"/>
    </row>
    <row r="113" spans="1:12" ht="33.75" customHeight="1" x14ac:dyDescent="0.25">
      <c r="A113" s="3"/>
      <c r="B113" s="3"/>
      <c r="C113" s="3"/>
      <c r="D113" s="3"/>
      <c r="E113" s="3"/>
      <c r="F113" s="3"/>
      <c r="G113" s="3"/>
      <c r="H113" s="3"/>
      <c r="I113" s="3"/>
      <c r="J113" s="3"/>
      <c r="K113" s="3"/>
      <c r="L113" s="3"/>
    </row>
    <row r="114" spans="1:12" ht="33.75" customHeight="1" x14ac:dyDescent="0.25">
      <c r="A114" s="3"/>
      <c r="B114" s="3"/>
      <c r="C114" s="3"/>
      <c r="D114" s="3"/>
      <c r="E114" s="3"/>
      <c r="F114" s="3"/>
      <c r="G114" s="3"/>
      <c r="H114" s="3"/>
      <c r="I114" s="3"/>
      <c r="J114" s="3"/>
      <c r="K114" s="3"/>
      <c r="L114" s="3"/>
    </row>
    <row r="115" spans="1:12" ht="33.75" customHeight="1" x14ac:dyDescent="0.25">
      <c r="A115" s="3"/>
      <c r="B115" s="3"/>
      <c r="C115" s="3"/>
      <c r="D115" s="3"/>
      <c r="E115" s="3"/>
      <c r="F115" s="3"/>
      <c r="G115" s="3"/>
      <c r="H115" s="3"/>
      <c r="I115" s="3"/>
      <c r="J115" s="3"/>
      <c r="K115" s="3"/>
      <c r="L115" s="3"/>
    </row>
    <row r="116" spans="1:12" ht="33.75" customHeight="1" x14ac:dyDescent="0.25">
      <c r="A116" s="3"/>
      <c r="B116" s="3"/>
      <c r="C116" s="3"/>
      <c r="D116" s="3"/>
      <c r="E116" s="3"/>
      <c r="F116" s="3"/>
      <c r="G116" s="3"/>
      <c r="H116" s="3"/>
      <c r="I116" s="3"/>
      <c r="J116" s="3"/>
      <c r="K116" s="3"/>
      <c r="L116" s="3"/>
    </row>
    <row r="117" spans="1:12" ht="33.75" customHeight="1" x14ac:dyDescent="0.25">
      <c r="A117" s="3"/>
      <c r="B117" s="3"/>
      <c r="C117" s="3"/>
      <c r="D117" s="3"/>
      <c r="E117" s="3"/>
      <c r="F117" s="3"/>
      <c r="G117" s="3"/>
      <c r="H117" s="3"/>
      <c r="I117" s="3"/>
      <c r="J117" s="3"/>
      <c r="K117" s="3"/>
      <c r="L117" s="3"/>
    </row>
    <row r="118" spans="1:12" ht="33.75" customHeight="1" x14ac:dyDescent="0.25">
      <c r="A118" s="3"/>
      <c r="B118" s="3"/>
      <c r="C118" s="3"/>
      <c r="D118" s="3"/>
      <c r="E118" s="3"/>
      <c r="F118" s="3"/>
      <c r="G118" s="3"/>
      <c r="H118" s="3"/>
      <c r="I118" s="3"/>
      <c r="J118" s="3"/>
      <c r="K118" s="3"/>
      <c r="L118" s="3"/>
    </row>
    <row r="119" spans="1:12" ht="33.75" customHeight="1" x14ac:dyDescent="0.25">
      <c r="A119" s="3"/>
      <c r="B119" s="3"/>
      <c r="C119" s="3"/>
      <c r="D119" s="3"/>
      <c r="E119" s="3"/>
      <c r="F119" s="3"/>
      <c r="G119" s="3"/>
      <c r="H119" s="3"/>
      <c r="I119" s="3"/>
      <c r="J119" s="3"/>
      <c r="K119" s="3"/>
      <c r="L119" s="3"/>
    </row>
    <row r="120" spans="1:12" ht="33.75" customHeight="1" x14ac:dyDescent="0.25">
      <c r="A120" s="3"/>
      <c r="B120" s="3"/>
      <c r="C120" s="3"/>
      <c r="D120" s="3"/>
      <c r="E120" s="3"/>
      <c r="F120" s="3"/>
      <c r="G120" s="3"/>
      <c r="H120" s="3"/>
      <c r="I120" s="3"/>
      <c r="J120" s="3"/>
      <c r="K120" s="3"/>
      <c r="L120" s="3"/>
    </row>
    <row r="121" spans="1:12" ht="33.75" customHeight="1" x14ac:dyDescent="0.25">
      <c r="A121" s="3"/>
      <c r="B121" s="3"/>
      <c r="C121" s="3"/>
      <c r="D121" s="3"/>
      <c r="E121" s="3"/>
      <c r="F121" s="3"/>
      <c r="G121" s="3"/>
      <c r="H121" s="3"/>
      <c r="I121" s="3"/>
      <c r="J121" s="3"/>
      <c r="K121" s="3"/>
      <c r="L121" s="3"/>
    </row>
    <row r="122" spans="1:12" ht="33.75" customHeight="1" x14ac:dyDescent="0.25">
      <c r="A122" s="3"/>
      <c r="B122" s="3"/>
      <c r="C122" s="3"/>
      <c r="D122" s="3"/>
      <c r="E122" s="3"/>
      <c r="F122" s="3"/>
      <c r="G122" s="3"/>
      <c r="H122" s="3"/>
      <c r="I122" s="3"/>
      <c r="J122" s="3"/>
      <c r="K122" s="3"/>
      <c r="L122" s="3"/>
    </row>
    <row r="123" spans="1:12" ht="33.75" customHeight="1" x14ac:dyDescent="0.25">
      <c r="A123" s="3"/>
      <c r="B123" s="3"/>
      <c r="C123" s="3"/>
      <c r="D123" s="3"/>
      <c r="E123" s="3"/>
      <c r="F123" s="3"/>
      <c r="G123" s="3"/>
      <c r="H123" s="3"/>
      <c r="I123" s="3"/>
      <c r="J123" s="3"/>
      <c r="K123" s="3"/>
      <c r="L123" s="3"/>
    </row>
    <row r="124" spans="1:12" ht="33.75" customHeight="1" x14ac:dyDescent="0.25">
      <c r="A124" s="3"/>
      <c r="B124" s="3"/>
      <c r="C124" s="3"/>
      <c r="D124" s="3"/>
      <c r="E124" s="3"/>
      <c r="F124" s="3"/>
      <c r="G124" s="3"/>
      <c r="H124" s="3"/>
      <c r="I124" s="3"/>
      <c r="J124" s="3"/>
      <c r="K124" s="3"/>
      <c r="L124" s="3"/>
    </row>
    <row r="125" spans="1:12" ht="33.75" customHeight="1" x14ac:dyDescent="0.25">
      <c r="A125" s="3"/>
      <c r="B125" s="3"/>
      <c r="C125" s="3"/>
      <c r="D125" s="3"/>
      <c r="E125" s="3"/>
      <c r="F125" s="3"/>
      <c r="G125" s="3"/>
      <c r="H125" s="3"/>
      <c r="I125" s="3"/>
      <c r="J125" s="3"/>
      <c r="K125" s="3"/>
      <c r="L125" s="3"/>
    </row>
    <row r="126" spans="1:12" ht="33.75" customHeight="1" x14ac:dyDescent="0.25">
      <c r="A126" s="3"/>
      <c r="B126" s="3"/>
      <c r="C126" s="3"/>
      <c r="D126" s="3"/>
      <c r="E126" s="3"/>
      <c r="F126" s="3"/>
      <c r="G126" s="3"/>
      <c r="H126" s="3"/>
      <c r="I126" s="3"/>
      <c r="J126" s="3"/>
      <c r="K126" s="3"/>
      <c r="L126" s="3"/>
    </row>
    <row r="127" spans="1:12" ht="33.75" customHeight="1" x14ac:dyDescent="0.25">
      <c r="A127" s="3"/>
      <c r="B127" s="3"/>
      <c r="C127" s="3"/>
      <c r="D127" s="3"/>
      <c r="E127" s="3"/>
      <c r="F127" s="3"/>
      <c r="G127" s="3"/>
      <c r="H127" s="3"/>
      <c r="I127" s="3"/>
      <c r="J127" s="3"/>
      <c r="K127" s="3"/>
      <c r="L127" s="3"/>
    </row>
    <row r="128" spans="1:12" ht="33.75" customHeight="1" x14ac:dyDescent="0.25">
      <c r="A128" s="3"/>
      <c r="B128" s="3"/>
      <c r="C128" s="3"/>
      <c r="D128" s="3"/>
      <c r="E128" s="3"/>
      <c r="F128" s="3"/>
      <c r="G128" s="3"/>
      <c r="H128" s="3"/>
      <c r="I128" s="3"/>
      <c r="J128" s="3"/>
      <c r="K128" s="3"/>
      <c r="L128" s="3"/>
    </row>
    <row r="129" spans="1:12" ht="33.75" customHeight="1" x14ac:dyDescent="0.25">
      <c r="A129" s="3"/>
      <c r="B129" s="3"/>
      <c r="C129" s="3"/>
      <c r="D129" s="3"/>
      <c r="E129" s="3"/>
      <c r="F129" s="3"/>
      <c r="G129" s="3"/>
      <c r="H129" s="3"/>
      <c r="I129" s="3"/>
      <c r="J129" s="3"/>
      <c r="K129" s="3"/>
      <c r="L129" s="3"/>
    </row>
    <row r="130" spans="1:12" ht="33.75" customHeight="1" x14ac:dyDescent="0.25">
      <c r="A130" s="3"/>
      <c r="B130" s="3"/>
      <c r="C130" s="3"/>
      <c r="D130" s="3"/>
      <c r="E130" s="3"/>
      <c r="F130" s="3"/>
      <c r="G130" s="3"/>
      <c r="H130" s="3"/>
      <c r="I130" s="3"/>
      <c r="J130" s="3"/>
      <c r="K130" s="3"/>
      <c r="L130" s="3"/>
    </row>
    <row r="131" spans="1:12" ht="33.75" customHeight="1" x14ac:dyDescent="0.25">
      <c r="A131" s="3"/>
      <c r="B131" s="3"/>
      <c r="C131" s="3"/>
      <c r="D131" s="3"/>
      <c r="E131" s="3"/>
      <c r="F131" s="3"/>
      <c r="G131" s="3"/>
      <c r="H131" s="3"/>
      <c r="I131" s="3"/>
      <c r="J131" s="3"/>
      <c r="K131" s="3"/>
      <c r="L131" s="3"/>
    </row>
    <row r="132" spans="1:12" ht="33.75" customHeight="1" x14ac:dyDescent="0.25">
      <c r="A132" s="3"/>
      <c r="B132" s="3"/>
      <c r="C132" s="3"/>
      <c r="D132" s="3"/>
      <c r="E132" s="3"/>
      <c r="F132" s="3"/>
      <c r="G132" s="3"/>
      <c r="H132" s="3"/>
      <c r="I132" s="3"/>
      <c r="J132" s="3"/>
      <c r="K132" s="3"/>
      <c r="L132" s="3"/>
    </row>
    <row r="133" spans="1:12" ht="33.75" customHeight="1" x14ac:dyDescent="0.25">
      <c r="A133" s="3"/>
      <c r="B133" s="3"/>
      <c r="C133" s="3"/>
      <c r="D133" s="3"/>
      <c r="E133" s="3"/>
      <c r="F133" s="3"/>
      <c r="G133" s="3"/>
      <c r="H133" s="3"/>
      <c r="I133" s="3"/>
      <c r="J133" s="3"/>
      <c r="K133" s="3"/>
      <c r="L133" s="3"/>
    </row>
    <row r="134" spans="1:12" ht="33.75" customHeight="1" x14ac:dyDescent="0.25">
      <c r="A134" s="3"/>
      <c r="B134" s="3"/>
      <c r="C134" s="3"/>
      <c r="D134" s="3"/>
      <c r="E134" s="3"/>
      <c r="F134" s="3"/>
      <c r="G134" s="3"/>
      <c r="H134" s="3"/>
      <c r="I134" s="3"/>
      <c r="J134" s="3"/>
      <c r="K134" s="3"/>
      <c r="L134" s="3"/>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row r="139" spans="1:12" ht="33.75" customHeight="1" x14ac:dyDescent="0.25">
      <c r="A139" s="3"/>
      <c r="B139" s="3"/>
      <c r="C139" s="3"/>
      <c r="D139" s="3"/>
      <c r="E139" s="3"/>
      <c r="F139" s="3"/>
      <c r="G139" s="3"/>
      <c r="H139" s="3"/>
      <c r="I139" s="3"/>
      <c r="J139" s="3"/>
      <c r="K139" s="3"/>
      <c r="L139" s="3"/>
    </row>
    <row r="140" spans="1:12" ht="33.75" customHeight="1" x14ac:dyDescent="0.25">
      <c r="A140" s="3"/>
      <c r="B140" s="3"/>
      <c r="C140" s="3"/>
      <c r="D140" s="3"/>
      <c r="E140" s="3"/>
      <c r="F140" s="3"/>
      <c r="G140" s="3"/>
      <c r="H140" s="3"/>
      <c r="I140" s="3"/>
      <c r="J140" s="3"/>
      <c r="K140" s="3"/>
      <c r="L140" s="3"/>
    </row>
    <row r="141" spans="1:12" ht="33.75" customHeight="1" x14ac:dyDescent="0.25">
      <c r="A141" s="3"/>
      <c r="B141" s="3"/>
      <c r="C141" s="3"/>
      <c r="D141" s="3"/>
      <c r="E141" s="3"/>
      <c r="F141" s="3"/>
      <c r="G141" s="3"/>
      <c r="H141" s="3"/>
      <c r="I141" s="3"/>
      <c r="J141" s="3"/>
      <c r="K141" s="3"/>
      <c r="L141" s="3"/>
    </row>
    <row r="142" spans="1:12" ht="33.75" customHeight="1" x14ac:dyDescent="0.25">
      <c r="A142" s="3"/>
      <c r="B142" s="3"/>
      <c r="C142" s="3"/>
      <c r="D142" s="3"/>
      <c r="E142" s="3"/>
      <c r="F142" s="3"/>
      <c r="G142" s="3"/>
      <c r="H142" s="3"/>
      <c r="I142" s="3"/>
      <c r="J142" s="3"/>
      <c r="K142" s="3"/>
      <c r="L142" s="3"/>
    </row>
    <row r="143" spans="1:12" ht="33.75" customHeight="1" x14ac:dyDescent="0.25">
      <c r="A143" s="3"/>
      <c r="B143" s="3"/>
      <c r="C143" s="3"/>
      <c r="D143" s="3"/>
      <c r="E143" s="3"/>
      <c r="F143" s="3"/>
      <c r="G143" s="3"/>
      <c r="H143" s="3"/>
      <c r="I143" s="3"/>
      <c r="J143" s="3"/>
      <c r="K143" s="3"/>
      <c r="L143" s="3"/>
    </row>
    <row r="144" spans="1:12" ht="33.75" customHeight="1" x14ac:dyDescent="0.25">
      <c r="A144" s="3"/>
      <c r="B144" s="3"/>
      <c r="C144" s="3"/>
      <c r="D144" s="3"/>
      <c r="E144" s="3"/>
      <c r="F144" s="3"/>
      <c r="G144" s="3"/>
      <c r="H144" s="3"/>
      <c r="I144" s="3"/>
      <c r="J144" s="3"/>
      <c r="K144" s="3"/>
      <c r="L144" s="3"/>
    </row>
    <row r="145" spans="1:12" ht="33.75" customHeight="1" x14ac:dyDescent="0.25">
      <c r="A145" s="3"/>
      <c r="B145" s="3"/>
      <c r="C145" s="3"/>
      <c r="D145" s="3"/>
      <c r="E145" s="3"/>
      <c r="F145" s="3"/>
      <c r="G145" s="3"/>
      <c r="H145" s="3"/>
      <c r="I145" s="3"/>
      <c r="J145" s="3"/>
      <c r="K145" s="3"/>
      <c r="L145" s="3"/>
    </row>
    <row r="146" spans="1:12" ht="33.75" customHeight="1" x14ac:dyDescent="0.25">
      <c r="A146" s="3"/>
      <c r="B146" s="3"/>
      <c r="C146" s="3"/>
      <c r="D146" s="3"/>
      <c r="E146" s="3"/>
      <c r="F146" s="3"/>
      <c r="G146" s="3"/>
      <c r="H146" s="3"/>
      <c r="I146" s="3"/>
      <c r="J146" s="3"/>
      <c r="K146" s="3"/>
      <c r="L146" s="3"/>
    </row>
    <row r="147" spans="1:12" ht="33.75" customHeight="1" x14ac:dyDescent="0.25">
      <c r="A147" s="3"/>
      <c r="B147" s="3"/>
      <c r="C147" s="3"/>
      <c r="D147" s="3"/>
      <c r="E147" s="3"/>
      <c r="F147" s="3"/>
      <c r="G147" s="3"/>
      <c r="H147" s="3"/>
      <c r="I147" s="3"/>
      <c r="J147" s="3"/>
      <c r="K147" s="3"/>
      <c r="L147" s="3"/>
    </row>
    <row r="148" spans="1:12" ht="33.75" customHeight="1" x14ac:dyDescent="0.25">
      <c r="A148" s="3"/>
      <c r="B148" s="3"/>
      <c r="C148" s="3"/>
      <c r="D148" s="3"/>
      <c r="E148" s="3"/>
      <c r="F148" s="3"/>
      <c r="G148" s="3"/>
      <c r="H148" s="3"/>
      <c r="I148" s="3"/>
      <c r="J148" s="3"/>
      <c r="K148" s="3"/>
      <c r="L148" s="3"/>
    </row>
    <row r="149" spans="1:12" ht="33.75" customHeight="1" x14ac:dyDescent="0.25">
      <c r="A149" s="3"/>
      <c r="B149" s="3"/>
      <c r="C149" s="3"/>
      <c r="D149" s="3"/>
      <c r="E149" s="3"/>
      <c r="F149" s="3"/>
      <c r="G149" s="3"/>
      <c r="H149" s="3"/>
      <c r="I149" s="3"/>
      <c r="J149" s="3"/>
      <c r="K149" s="3"/>
      <c r="L149" s="3"/>
    </row>
    <row r="150" spans="1:12" ht="33.75" customHeight="1" x14ac:dyDescent="0.25">
      <c r="A150" s="3"/>
      <c r="B150" s="3"/>
      <c r="C150" s="3"/>
      <c r="D150" s="3"/>
      <c r="E150" s="3"/>
      <c r="F150" s="3"/>
      <c r="G150" s="3"/>
      <c r="H150" s="3"/>
      <c r="I150" s="3"/>
      <c r="J150" s="3"/>
      <c r="K150" s="3"/>
      <c r="L150" s="3"/>
    </row>
    <row r="151" spans="1:12" ht="33.75" customHeight="1" x14ac:dyDescent="0.25">
      <c r="A151" s="3"/>
      <c r="B151" s="3"/>
      <c r="C151" s="3"/>
      <c r="D151" s="3"/>
      <c r="E151" s="3"/>
      <c r="F151" s="3"/>
      <c r="G151" s="3"/>
      <c r="H151" s="3"/>
      <c r="I151" s="3"/>
      <c r="J151" s="3"/>
      <c r="K151" s="3"/>
      <c r="L151" s="3"/>
    </row>
  </sheetData>
  <mergeCells count="16">
    <mergeCell ref="B2:C2"/>
    <mergeCell ref="D2:E2"/>
    <mergeCell ref="F2:G2"/>
    <mergeCell ref="H2:I2"/>
    <mergeCell ref="J2:K2"/>
    <mergeCell ref="A25:A31"/>
    <mergeCell ref="B25:B31"/>
    <mergeCell ref="D25:D31"/>
    <mergeCell ref="E25:E31"/>
    <mergeCell ref="F25:F31"/>
    <mergeCell ref="L25:L31"/>
    <mergeCell ref="G25:G31"/>
    <mergeCell ref="H25:H31"/>
    <mergeCell ref="I25:I31"/>
    <mergeCell ref="J25:J31"/>
    <mergeCell ref="K25:K31"/>
  </mergeCells>
  <dataValidations count="1">
    <dataValidation type="list" allowBlank="1" showInputMessage="1" showErrorMessage="1" sqref="H72:H76 H56:H60 H32:H37 H39:H44 H46:H53 H62 H66:H67 H71 H4:H6 H8:H14 H16 H19 H21:H22">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Admin</cp:lastModifiedBy>
  <cp:revision/>
  <cp:lastPrinted>2024-06-18T09:49:04Z</cp:lastPrinted>
  <dcterms:created xsi:type="dcterms:W3CDTF">2016-05-11T08:28:59Z</dcterms:created>
  <dcterms:modified xsi:type="dcterms:W3CDTF">2024-06-26T14:47:15Z</dcterms:modified>
  <cp:category/>
  <cp:contentStatus/>
</cp:coreProperties>
</file>